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za\Downloads\"/>
    </mc:Choice>
  </mc:AlternateContent>
  <xr:revisionPtr revIDLastSave="0" documentId="13_ncr:1_{9FF538C5-9B34-44B4-AD73-A5C9C91AB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TIZADOR" sheetId="4" r:id="rId1"/>
    <sheet name="DATOS" sheetId="2" state="hidden" r:id="rId2"/>
  </sheets>
  <definedNames>
    <definedName name="_xlnm.Print_Area" localSheetId="0">COTIZADOR!#REF!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 a="1"/>
  <c r="C7" i="4" s="1"/>
  <c r="A406" i="2"/>
  <c r="A405" i="2"/>
  <c r="A398" i="2"/>
  <c r="A397" i="2"/>
  <c r="A390" i="2"/>
  <c r="A389" i="2"/>
  <c r="A382" i="2"/>
  <c r="A381" i="2"/>
  <c r="A375" i="2"/>
  <c r="A374" i="2"/>
  <c r="A373" i="2"/>
  <c r="A367" i="2"/>
  <c r="A366" i="2"/>
  <c r="A365" i="2"/>
  <c r="A359" i="2"/>
  <c r="A358" i="2"/>
  <c r="A357" i="2"/>
  <c r="A351" i="2"/>
  <c r="A350" i="2"/>
  <c r="A349" i="2"/>
  <c r="A343" i="2"/>
  <c r="A342" i="2"/>
  <c r="A341" i="2"/>
  <c r="A337" i="2"/>
  <c r="A335" i="2"/>
  <c r="A334" i="2"/>
  <c r="A333" i="2"/>
  <c r="A329" i="2"/>
  <c r="A327" i="2"/>
  <c r="A326" i="2"/>
  <c r="A325" i="2"/>
  <c r="A321" i="2"/>
  <c r="A319" i="2"/>
  <c r="A318" i="2"/>
  <c r="A317" i="2"/>
  <c r="A313" i="2"/>
  <c r="A311" i="2"/>
  <c r="A310" i="2"/>
  <c r="A309" i="2"/>
  <c r="A302" i="2"/>
  <c r="A301" i="2"/>
  <c r="A294" i="2"/>
  <c r="A293" i="2"/>
  <c r="A286" i="2"/>
  <c r="A285" i="2"/>
  <c r="A281" i="2"/>
  <c r="A279" i="2"/>
  <c r="A278" i="2"/>
  <c r="A277" i="2"/>
  <c r="A273" i="2"/>
  <c r="A271" i="2"/>
  <c r="A270" i="2"/>
  <c r="A269" i="2"/>
  <c r="A265" i="2"/>
  <c r="A263" i="2"/>
  <c r="A262" i="2"/>
  <c r="A261" i="2"/>
  <c r="A257" i="2"/>
  <c r="A255" i="2"/>
  <c r="A254" i="2"/>
  <c r="A253" i="2"/>
  <c r="A249" i="2"/>
  <c r="A247" i="2"/>
  <c r="A227" i="2"/>
  <c r="A225" i="2"/>
  <c r="A223" i="2"/>
  <c r="A222" i="2"/>
  <c r="A221" i="2"/>
  <c r="A217" i="2"/>
  <c r="A215" i="2"/>
  <c r="A214" i="2"/>
  <c r="A213" i="2"/>
  <c r="A206" i="2"/>
  <c r="A205" i="2"/>
  <c r="A198" i="2"/>
  <c r="A197" i="2"/>
  <c r="A195" i="2"/>
  <c r="A189" i="2"/>
  <c r="A181" i="2"/>
  <c r="A177" i="2"/>
  <c r="A175" i="2"/>
  <c r="A174" i="2"/>
  <c r="A173" i="2"/>
  <c r="A169" i="2"/>
  <c r="A167" i="2"/>
  <c r="A166" i="2"/>
  <c r="A165" i="2"/>
  <c r="A161" i="2"/>
  <c r="A159" i="2"/>
  <c r="A158" i="2"/>
  <c r="A157" i="2"/>
  <c r="A153" i="2"/>
  <c r="A151" i="2"/>
  <c r="A150" i="2"/>
  <c r="A149" i="2"/>
  <c r="A145" i="2"/>
  <c r="A143" i="2"/>
  <c r="A142" i="2"/>
  <c r="A141" i="2"/>
  <c r="A137" i="2"/>
  <c r="A135" i="2"/>
  <c r="A134" i="2"/>
  <c r="A133" i="2"/>
  <c r="A129" i="2"/>
  <c r="A128" i="2"/>
  <c r="A126" i="2"/>
  <c r="A125" i="2"/>
  <c r="A118" i="2"/>
  <c r="A117" i="2"/>
  <c r="A110" i="2"/>
  <c r="A109" i="2"/>
  <c r="A102" i="2"/>
  <c r="A101" i="2"/>
  <c r="A97" i="2"/>
  <c r="A94" i="2"/>
  <c r="A93" i="2"/>
  <c r="A86" i="2"/>
  <c r="A85" i="2"/>
  <c r="A78" i="2"/>
  <c r="A77" i="2"/>
  <c r="A70" i="2"/>
  <c r="A69" i="2"/>
  <c r="A66" i="2"/>
  <c r="A62" i="2"/>
  <c r="A61" i="2"/>
  <c r="A54" i="2"/>
  <c r="A53" i="2"/>
  <c r="A46" i="2"/>
  <c r="A45" i="2"/>
  <c r="A38" i="2"/>
  <c r="A37" i="2"/>
  <c r="A30" i="2"/>
  <c r="A29" i="2"/>
  <c r="A22" i="2"/>
  <c r="A21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381" i="2"/>
  <c r="C382" i="2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A410" i="2" s="1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375" i="2"/>
  <c r="C376" i="2"/>
  <c r="C377" i="2" s="1"/>
  <c r="C378" i="2" s="1"/>
  <c r="C379" i="2" s="1"/>
  <c r="C380" i="2" s="1"/>
  <c r="A380" i="2" s="1"/>
  <c r="E376" i="2"/>
  <c r="E377" i="2"/>
  <c r="E378" i="2"/>
  <c r="E379" i="2"/>
  <c r="E380" i="2"/>
  <c r="E358" i="2"/>
  <c r="C359" i="2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37" i="2"/>
  <c r="C338" i="2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11" i="2"/>
  <c r="C312" i="2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A336" i="2" s="1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281" i="2"/>
  <c r="C282" i="2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247" i="2"/>
  <c r="C248" i="2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A280" i="2" s="1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27" i="2"/>
  <c r="C228" i="2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A246" i="2" s="1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13" i="2"/>
  <c r="C214" i="2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A226" i="2" s="1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195" i="2"/>
  <c r="C196" i="2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A212" i="2" s="1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177" i="2"/>
  <c r="C178" i="2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A194" i="2" s="1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28" i="2"/>
  <c r="C129" i="2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A176" i="2" s="1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97" i="2"/>
  <c r="C98" i="2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A127" i="2" s="1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66" i="2"/>
  <c r="C67" i="2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A96" i="2" s="1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16" i="2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A65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284" i="2" s="1"/>
  <c r="H284" i="2" s="1"/>
  <c r="E2" i="2"/>
  <c r="A229" i="2" l="1"/>
  <c r="A190" i="2"/>
  <c r="A230" i="2"/>
  <c r="A23" i="2"/>
  <c r="A31" i="2"/>
  <c r="A39" i="2"/>
  <c r="A47" i="2"/>
  <c r="A55" i="2"/>
  <c r="A63" i="2"/>
  <c r="A71" i="2"/>
  <c r="A79" i="2"/>
  <c r="A87" i="2"/>
  <c r="A95" i="2"/>
  <c r="A103" i="2"/>
  <c r="A111" i="2"/>
  <c r="A119" i="2"/>
  <c r="A183" i="2"/>
  <c r="A191" i="2"/>
  <c r="A199" i="2"/>
  <c r="A207" i="2"/>
  <c r="A231" i="2"/>
  <c r="A239" i="2"/>
  <c r="A287" i="2"/>
  <c r="A295" i="2"/>
  <c r="A303" i="2"/>
  <c r="A24" i="2"/>
  <c r="A32" i="2"/>
  <c r="A40" i="2"/>
  <c r="A48" i="2"/>
  <c r="A56" i="2"/>
  <c r="A64" i="2"/>
  <c r="A72" i="2"/>
  <c r="A80" i="2"/>
  <c r="A88" i="2"/>
  <c r="A104" i="2"/>
  <c r="A112" i="2"/>
  <c r="A120" i="2"/>
  <c r="A136" i="2"/>
  <c r="A144" i="2"/>
  <c r="A152" i="2"/>
  <c r="A160" i="2"/>
  <c r="A168" i="2"/>
  <c r="A184" i="2"/>
  <c r="A192" i="2"/>
  <c r="A200" i="2"/>
  <c r="A208" i="2"/>
  <c r="A216" i="2"/>
  <c r="A224" i="2"/>
  <c r="A232" i="2"/>
  <c r="A240" i="2"/>
  <c r="A248" i="2"/>
  <c r="A256" i="2"/>
  <c r="A264" i="2"/>
  <c r="A272" i="2"/>
  <c r="A288" i="2"/>
  <c r="A296" i="2"/>
  <c r="A304" i="2"/>
  <c r="A312" i="2"/>
  <c r="A320" i="2"/>
  <c r="A328" i="2"/>
  <c r="A344" i="2"/>
  <c r="A352" i="2"/>
  <c r="A360" i="2"/>
  <c r="A368" i="2"/>
  <c r="A376" i="2"/>
  <c r="A384" i="2"/>
  <c r="A392" i="2"/>
  <c r="A400" i="2"/>
  <c r="A408" i="2"/>
  <c r="A345" i="2"/>
  <c r="A353" i="2"/>
  <c r="A361" i="2"/>
  <c r="A369" i="2"/>
  <c r="A377" i="2"/>
  <c r="A385" i="2"/>
  <c r="A393" i="2"/>
  <c r="A401" i="2"/>
  <c r="A409" i="2"/>
  <c r="A74" i="2"/>
  <c r="A82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202" i="2"/>
  <c r="A210" i="2"/>
  <c r="A218" i="2"/>
  <c r="A234" i="2"/>
  <c r="A242" i="2"/>
  <c r="A250" i="2"/>
  <c r="A258" i="2"/>
  <c r="A266" i="2"/>
  <c r="A274" i="2"/>
  <c r="A282" i="2"/>
  <c r="A290" i="2"/>
  <c r="A298" i="2"/>
  <c r="A306" i="2"/>
  <c r="A314" i="2"/>
  <c r="A322" i="2"/>
  <c r="A330" i="2"/>
  <c r="A338" i="2"/>
  <c r="A346" i="2"/>
  <c r="A354" i="2"/>
  <c r="A362" i="2"/>
  <c r="A370" i="2"/>
  <c r="A378" i="2"/>
  <c r="A386" i="2"/>
  <c r="A394" i="2"/>
  <c r="A402" i="2"/>
  <c r="A237" i="2"/>
  <c r="A245" i="2"/>
  <c r="A182" i="2"/>
  <c r="A238" i="2"/>
  <c r="A17" i="2"/>
  <c r="A25" i="2"/>
  <c r="A33" i="2"/>
  <c r="A41" i="2"/>
  <c r="A49" i="2"/>
  <c r="A57" i="2"/>
  <c r="A73" i="2"/>
  <c r="A81" i="2"/>
  <c r="A89" i="2"/>
  <c r="A105" i="2"/>
  <c r="A113" i="2"/>
  <c r="A121" i="2"/>
  <c r="A185" i="2"/>
  <c r="A193" i="2"/>
  <c r="A201" i="2"/>
  <c r="A209" i="2"/>
  <c r="A233" i="2"/>
  <c r="A241" i="2"/>
  <c r="A289" i="2"/>
  <c r="A297" i="2"/>
  <c r="A305" i="2"/>
  <c r="A18" i="2"/>
  <c r="A26" i="2"/>
  <c r="A34" i="2"/>
  <c r="A42" i="2"/>
  <c r="A50" i="2"/>
  <c r="A58" i="2"/>
  <c r="A19" i="2"/>
  <c r="A27" i="2"/>
  <c r="A35" i="2"/>
  <c r="A43" i="2"/>
  <c r="A51" i="2"/>
  <c r="A59" i="2"/>
  <c r="A67" i="2"/>
  <c r="A75" i="2"/>
  <c r="A83" i="2"/>
  <c r="A91" i="2"/>
  <c r="A99" i="2"/>
  <c r="A107" i="2"/>
  <c r="A115" i="2"/>
  <c r="A123" i="2"/>
  <c r="A131" i="2"/>
  <c r="A139" i="2"/>
  <c r="A147" i="2"/>
  <c r="A155" i="2"/>
  <c r="A163" i="2"/>
  <c r="A171" i="2"/>
  <c r="A179" i="2"/>
  <c r="A187" i="2"/>
  <c r="A203" i="2"/>
  <c r="A211" i="2"/>
  <c r="A219" i="2"/>
  <c r="A235" i="2"/>
  <c r="A243" i="2"/>
  <c r="A251" i="2"/>
  <c r="A259" i="2"/>
  <c r="A267" i="2"/>
  <c r="A275" i="2"/>
  <c r="A283" i="2"/>
  <c r="A291" i="2"/>
  <c r="A299" i="2"/>
  <c r="A307" i="2"/>
  <c r="A315" i="2"/>
  <c r="A323" i="2"/>
  <c r="A331" i="2"/>
  <c r="A339" i="2"/>
  <c r="A347" i="2"/>
  <c r="A355" i="2"/>
  <c r="A363" i="2"/>
  <c r="A371" i="2"/>
  <c r="A379" i="2"/>
  <c r="A387" i="2"/>
  <c r="A395" i="2"/>
  <c r="A403" i="2"/>
  <c r="A20" i="2"/>
  <c r="A28" i="2"/>
  <c r="A36" i="2"/>
  <c r="A44" i="2"/>
  <c r="A52" i="2"/>
  <c r="A60" i="2"/>
  <c r="A68" i="2"/>
  <c r="A76" i="2"/>
  <c r="A84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20" i="2"/>
  <c r="A228" i="2"/>
  <c r="A236" i="2"/>
  <c r="A244" i="2"/>
  <c r="A252" i="2"/>
  <c r="A260" i="2"/>
  <c r="A268" i="2"/>
  <c r="A276" i="2"/>
  <c r="A284" i="2"/>
  <c r="A292" i="2"/>
  <c r="A300" i="2"/>
  <c r="A308" i="2"/>
  <c r="A316" i="2"/>
  <c r="A324" i="2"/>
  <c r="A332" i="2"/>
  <c r="A340" i="2"/>
  <c r="A348" i="2"/>
  <c r="A356" i="2"/>
  <c r="A364" i="2"/>
  <c r="A372" i="2"/>
  <c r="A388" i="2"/>
  <c r="A396" i="2"/>
  <c r="A404" i="2"/>
  <c r="E411" i="2"/>
  <c r="A383" i="2"/>
  <c r="A391" i="2"/>
  <c r="A399" i="2"/>
  <c r="A407" i="2"/>
  <c r="F409" i="2"/>
  <c r="H409" i="2" s="1"/>
  <c r="F393" i="2"/>
  <c r="H393" i="2" s="1"/>
  <c r="F405" i="2"/>
  <c r="H405" i="2" s="1"/>
  <c r="F389" i="2"/>
  <c r="H389" i="2" s="1"/>
  <c r="F381" i="2"/>
  <c r="H381" i="2" s="1"/>
  <c r="F397" i="2"/>
  <c r="H397" i="2" s="1"/>
  <c r="F401" i="2"/>
  <c r="H401" i="2" s="1"/>
  <c r="F385" i="2"/>
  <c r="H385" i="2" s="1"/>
  <c r="F407" i="2"/>
  <c r="H407" i="2" s="1"/>
  <c r="F403" i="2"/>
  <c r="H403" i="2" s="1"/>
  <c r="F399" i="2"/>
  <c r="H399" i="2" s="1"/>
  <c r="F395" i="2"/>
  <c r="H395" i="2" s="1"/>
  <c r="F391" i="2"/>
  <c r="H391" i="2" s="1"/>
  <c r="F387" i="2"/>
  <c r="H387" i="2" s="1"/>
  <c r="F383" i="2"/>
  <c r="H383" i="2" s="1"/>
  <c r="F368" i="2"/>
  <c r="H368" i="2" s="1"/>
  <c r="F410" i="2"/>
  <c r="H410" i="2" s="1"/>
  <c r="F406" i="2"/>
  <c r="H406" i="2" s="1"/>
  <c r="F402" i="2"/>
  <c r="H402" i="2" s="1"/>
  <c r="F398" i="2"/>
  <c r="H398" i="2" s="1"/>
  <c r="F394" i="2"/>
  <c r="H394" i="2" s="1"/>
  <c r="F390" i="2"/>
  <c r="H390" i="2" s="1"/>
  <c r="F386" i="2"/>
  <c r="H386" i="2" s="1"/>
  <c r="F382" i="2"/>
  <c r="H382" i="2" s="1"/>
  <c r="F377" i="2"/>
  <c r="H377" i="2" s="1"/>
  <c r="F408" i="2"/>
  <c r="H408" i="2" s="1"/>
  <c r="F404" i="2"/>
  <c r="H404" i="2" s="1"/>
  <c r="F400" i="2"/>
  <c r="H400" i="2" s="1"/>
  <c r="F396" i="2"/>
  <c r="H396" i="2" s="1"/>
  <c r="F392" i="2"/>
  <c r="H392" i="2" s="1"/>
  <c r="F388" i="2"/>
  <c r="H388" i="2" s="1"/>
  <c r="F384" i="2"/>
  <c r="H384" i="2" s="1"/>
  <c r="F370" i="2"/>
  <c r="H370" i="2" s="1"/>
  <c r="F363" i="2"/>
  <c r="H363" i="2" s="1"/>
  <c r="F380" i="2"/>
  <c r="H380" i="2" s="1"/>
  <c r="F376" i="2"/>
  <c r="H376" i="2" s="1"/>
  <c r="F201" i="2"/>
  <c r="H201" i="2" s="1"/>
  <c r="F339" i="2"/>
  <c r="H339" i="2" s="1"/>
  <c r="F372" i="2"/>
  <c r="H372" i="2" s="1"/>
  <c r="F364" i="2"/>
  <c r="H364" i="2" s="1"/>
  <c r="F360" i="2"/>
  <c r="H360" i="2" s="1"/>
  <c r="F359" i="2"/>
  <c r="H359" i="2" s="1"/>
  <c r="F379" i="2"/>
  <c r="H379" i="2" s="1"/>
  <c r="F375" i="2"/>
  <c r="H375" i="2" s="1"/>
  <c r="F371" i="2"/>
  <c r="H371" i="2" s="1"/>
  <c r="F362" i="2"/>
  <c r="H362" i="2" s="1"/>
  <c r="F374" i="2"/>
  <c r="H374" i="2" s="1"/>
  <c r="F367" i="2"/>
  <c r="H367" i="2" s="1"/>
  <c r="F366" i="2"/>
  <c r="H366" i="2" s="1"/>
  <c r="F358" i="2"/>
  <c r="H358" i="2" s="1"/>
  <c r="F378" i="2"/>
  <c r="H378" i="2" s="1"/>
  <c r="F373" i="2"/>
  <c r="H373" i="2" s="1"/>
  <c r="F369" i="2"/>
  <c r="H369" i="2" s="1"/>
  <c r="F365" i="2"/>
  <c r="H365" i="2" s="1"/>
  <c r="F361" i="2"/>
  <c r="H361" i="2" s="1"/>
  <c r="F313" i="2"/>
  <c r="H313" i="2" s="1"/>
  <c r="F355" i="2"/>
  <c r="H355" i="2" s="1"/>
  <c r="F351" i="2"/>
  <c r="H351" i="2" s="1"/>
  <c r="F325" i="2"/>
  <c r="H325" i="2" s="1"/>
  <c r="F354" i="2"/>
  <c r="H354" i="2" s="1"/>
  <c r="F350" i="2"/>
  <c r="H350" i="2" s="1"/>
  <c r="F346" i="2"/>
  <c r="H346" i="2" s="1"/>
  <c r="F342" i="2"/>
  <c r="H342" i="2" s="1"/>
  <c r="F338" i="2"/>
  <c r="H338" i="2" s="1"/>
  <c r="F223" i="2"/>
  <c r="H223" i="2" s="1"/>
  <c r="F329" i="2"/>
  <c r="H329" i="2" s="1"/>
  <c r="F347" i="2"/>
  <c r="H347" i="2" s="1"/>
  <c r="F343" i="2"/>
  <c r="H343" i="2" s="1"/>
  <c r="F303" i="2"/>
  <c r="H303" i="2" s="1"/>
  <c r="F321" i="2"/>
  <c r="H321" i="2" s="1"/>
  <c r="F357" i="2"/>
  <c r="H357" i="2" s="1"/>
  <c r="F353" i="2"/>
  <c r="H353" i="2" s="1"/>
  <c r="F349" i="2"/>
  <c r="H349" i="2" s="1"/>
  <c r="F345" i="2"/>
  <c r="H345" i="2" s="1"/>
  <c r="F341" i="2"/>
  <c r="H341" i="2" s="1"/>
  <c r="F337" i="2"/>
  <c r="H337" i="2" s="1"/>
  <c r="F287" i="2"/>
  <c r="H287" i="2" s="1"/>
  <c r="F333" i="2"/>
  <c r="H333" i="2" s="1"/>
  <c r="F317" i="2"/>
  <c r="H317" i="2" s="1"/>
  <c r="F356" i="2"/>
  <c r="H356" i="2" s="1"/>
  <c r="F352" i="2"/>
  <c r="H352" i="2" s="1"/>
  <c r="F348" i="2"/>
  <c r="H348" i="2" s="1"/>
  <c r="F344" i="2"/>
  <c r="H344" i="2" s="1"/>
  <c r="F340" i="2"/>
  <c r="H340" i="2" s="1"/>
  <c r="F299" i="2"/>
  <c r="H299" i="2" s="1"/>
  <c r="F336" i="2"/>
  <c r="H336" i="2" s="1"/>
  <c r="F332" i="2"/>
  <c r="H332" i="2" s="1"/>
  <c r="F328" i="2"/>
  <c r="H328" i="2" s="1"/>
  <c r="F324" i="2"/>
  <c r="H324" i="2" s="1"/>
  <c r="F320" i="2"/>
  <c r="H320" i="2" s="1"/>
  <c r="F316" i="2"/>
  <c r="H316" i="2" s="1"/>
  <c r="F312" i="2"/>
  <c r="H312" i="2" s="1"/>
  <c r="F295" i="2"/>
  <c r="H295" i="2" s="1"/>
  <c r="F335" i="2"/>
  <c r="H335" i="2" s="1"/>
  <c r="F331" i="2"/>
  <c r="H331" i="2" s="1"/>
  <c r="F327" i="2"/>
  <c r="H327" i="2" s="1"/>
  <c r="F323" i="2"/>
  <c r="H323" i="2" s="1"/>
  <c r="F319" i="2"/>
  <c r="H319" i="2" s="1"/>
  <c r="F315" i="2"/>
  <c r="H315" i="2" s="1"/>
  <c r="F311" i="2"/>
  <c r="H311" i="2" s="1"/>
  <c r="F307" i="2"/>
  <c r="H307" i="2" s="1"/>
  <c r="F291" i="2"/>
  <c r="H291" i="2" s="1"/>
  <c r="F283" i="2"/>
  <c r="H283" i="2" s="1"/>
  <c r="F334" i="2"/>
  <c r="H334" i="2" s="1"/>
  <c r="F330" i="2"/>
  <c r="H330" i="2" s="1"/>
  <c r="F326" i="2"/>
  <c r="H326" i="2" s="1"/>
  <c r="F322" i="2"/>
  <c r="H322" i="2" s="1"/>
  <c r="F318" i="2"/>
  <c r="H318" i="2" s="1"/>
  <c r="F314" i="2"/>
  <c r="H314" i="2" s="1"/>
  <c r="F310" i="2"/>
  <c r="H310" i="2" s="1"/>
  <c r="F306" i="2"/>
  <c r="H306" i="2" s="1"/>
  <c r="F302" i="2"/>
  <c r="H302" i="2" s="1"/>
  <c r="F298" i="2"/>
  <c r="H298" i="2" s="1"/>
  <c r="F294" i="2"/>
  <c r="H294" i="2" s="1"/>
  <c r="F290" i="2"/>
  <c r="H290" i="2" s="1"/>
  <c r="F286" i="2"/>
  <c r="H286" i="2" s="1"/>
  <c r="F282" i="2"/>
  <c r="H282" i="2" s="1"/>
  <c r="F309" i="2"/>
  <c r="H309" i="2" s="1"/>
  <c r="F305" i="2"/>
  <c r="H305" i="2" s="1"/>
  <c r="F301" i="2"/>
  <c r="H301" i="2" s="1"/>
  <c r="F297" i="2"/>
  <c r="H297" i="2" s="1"/>
  <c r="F293" i="2"/>
  <c r="H293" i="2" s="1"/>
  <c r="F289" i="2"/>
  <c r="H289" i="2" s="1"/>
  <c r="F285" i="2"/>
  <c r="H285" i="2" s="1"/>
  <c r="F281" i="2"/>
  <c r="H281" i="2" s="1"/>
  <c r="F308" i="2"/>
  <c r="H308" i="2" s="1"/>
  <c r="F304" i="2"/>
  <c r="H304" i="2" s="1"/>
  <c r="F300" i="2"/>
  <c r="H300" i="2" s="1"/>
  <c r="F296" i="2"/>
  <c r="H296" i="2" s="1"/>
  <c r="F292" i="2"/>
  <c r="H292" i="2" s="1"/>
  <c r="F288" i="2"/>
  <c r="H288" i="2" s="1"/>
  <c r="F230" i="2"/>
  <c r="H230" i="2" s="1"/>
  <c r="F250" i="2"/>
  <c r="H250" i="2" s="1"/>
  <c r="F254" i="2"/>
  <c r="H254" i="2" s="1"/>
  <c r="F258" i="2"/>
  <c r="H258" i="2" s="1"/>
  <c r="F262" i="2"/>
  <c r="H262" i="2" s="1"/>
  <c r="F266" i="2"/>
  <c r="H266" i="2" s="1"/>
  <c r="F270" i="2"/>
  <c r="H270" i="2" s="1"/>
  <c r="F274" i="2"/>
  <c r="H274" i="2" s="1"/>
  <c r="F278" i="2"/>
  <c r="H278" i="2" s="1"/>
  <c r="F233" i="2"/>
  <c r="H233" i="2" s="1"/>
  <c r="F215" i="2"/>
  <c r="H215" i="2" s="1"/>
  <c r="F180" i="2"/>
  <c r="H180" i="2" s="1"/>
  <c r="F247" i="2"/>
  <c r="H247" i="2" s="1"/>
  <c r="F251" i="2"/>
  <c r="H251" i="2" s="1"/>
  <c r="F255" i="2"/>
  <c r="H255" i="2" s="1"/>
  <c r="F259" i="2"/>
  <c r="H259" i="2" s="1"/>
  <c r="F263" i="2"/>
  <c r="H263" i="2" s="1"/>
  <c r="F267" i="2"/>
  <c r="H267" i="2" s="1"/>
  <c r="F271" i="2"/>
  <c r="H271" i="2" s="1"/>
  <c r="F275" i="2"/>
  <c r="H275" i="2" s="1"/>
  <c r="F279" i="2"/>
  <c r="H279" i="2" s="1"/>
  <c r="F237" i="2"/>
  <c r="H237" i="2" s="1"/>
  <c r="F248" i="2"/>
  <c r="H248" i="2" s="1"/>
  <c r="F252" i="2"/>
  <c r="H252" i="2" s="1"/>
  <c r="F256" i="2"/>
  <c r="H256" i="2" s="1"/>
  <c r="F260" i="2"/>
  <c r="H260" i="2" s="1"/>
  <c r="F241" i="2"/>
  <c r="H241" i="2" s="1"/>
  <c r="F249" i="2"/>
  <c r="H249" i="2" s="1"/>
  <c r="F229" i="2"/>
  <c r="H229" i="2" s="1"/>
  <c r="F280" i="2"/>
  <c r="H280" i="2" s="1"/>
  <c r="F276" i="2"/>
  <c r="H276" i="2" s="1"/>
  <c r="F272" i="2"/>
  <c r="H272" i="2" s="1"/>
  <c r="F268" i="2"/>
  <c r="H268" i="2" s="1"/>
  <c r="F264" i="2"/>
  <c r="H264" i="2" s="1"/>
  <c r="F277" i="2"/>
  <c r="H277" i="2" s="1"/>
  <c r="F273" i="2"/>
  <c r="H273" i="2" s="1"/>
  <c r="F269" i="2"/>
  <c r="H269" i="2" s="1"/>
  <c r="F265" i="2"/>
  <c r="H265" i="2" s="1"/>
  <c r="F245" i="2"/>
  <c r="H245" i="2" s="1"/>
  <c r="F261" i="2"/>
  <c r="H261" i="2" s="1"/>
  <c r="F257" i="2"/>
  <c r="H257" i="2" s="1"/>
  <c r="F253" i="2"/>
  <c r="H253" i="2" s="1"/>
  <c r="F219" i="2"/>
  <c r="H219" i="2" s="1"/>
  <c r="F244" i="2"/>
  <c r="H244" i="2" s="1"/>
  <c r="F240" i="2"/>
  <c r="H240" i="2" s="1"/>
  <c r="F236" i="2"/>
  <c r="H236" i="2" s="1"/>
  <c r="F232" i="2"/>
  <c r="H232" i="2" s="1"/>
  <c r="F228" i="2"/>
  <c r="H228" i="2" s="1"/>
  <c r="F243" i="2"/>
  <c r="H243" i="2" s="1"/>
  <c r="F239" i="2"/>
  <c r="H239" i="2" s="1"/>
  <c r="F235" i="2"/>
  <c r="H235" i="2" s="1"/>
  <c r="F231" i="2"/>
  <c r="H231" i="2" s="1"/>
  <c r="F227" i="2"/>
  <c r="H227" i="2" s="1"/>
  <c r="F246" i="2"/>
  <c r="H246" i="2" s="1"/>
  <c r="F242" i="2"/>
  <c r="H242" i="2" s="1"/>
  <c r="F238" i="2"/>
  <c r="H238" i="2" s="1"/>
  <c r="F234" i="2"/>
  <c r="H234" i="2" s="1"/>
  <c r="F226" i="2"/>
  <c r="H226" i="2" s="1"/>
  <c r="F222" i="2"/>
  <c r="H222" i="2" s="1"/>
  <c r="F218" i="2"/>
  <c r="H218" i="2" s="1"/>
  <c r="F214" i="2"/>
  <c r="H214" i="2" s="1"/>
  <c r="F209" i="2"/>
  <c r="H209" i="2" s="1"/>
  <c r="F225" i="2"/>
  <c r="H225" i="2" s="1"/>
  <c r="F221" i="2"/>
  <c r="H221" i="2" s="1"/>
  <c r="F217" i="2"/>
  <c r="H217" i="2" s="1"/>
  <c r="F213" i="2"/>
  <c r="H213" i="2" s="1"/>
  <c r="F205" i="2"/>
  <c r="H205" i="2" s="1"/>
  <c r="F197" i="2"/>
  <c r="H197" i="2" s="1"/>
  <c r="F224" i="2"/>
  <c r="H224" i="2" s="1"/>
  <c r="F220" i="2"/>
  <c r="H220" i="2" s="1"/>
  <c r="F216" i="2"/>
  <c r="H216" i="2" s="1"/>
  <c r="F212" i="2"/>
  <c r="H212" i="2" s="1"/>
  <c r="F208" i="2"/>
  <c r="H208" i="2" s="1"/>
  <c r="F204" i="2"/>
  <c r="H204" i="2" s="1"/>
  <c r="F200" i="2"/>
  <c r="H200" i="2" s="1"/>
  <c r="F196" i="2"/>
  <c r="H196" i="2" s="1"/>
  <c r="F211" i="2"/>
  <c r="H211" i="2" s="1"/>
  <c r="F207" i="2"/>
  <c r="H207" i="2" s="1"/>
  <c r="F203" i="2"/>
  <c r="H203" i="2" s="1"/>
  <c r="F199" i="2"/>
  <c r="H199" i="2" s="1"/>
  <c r="F195" i="2"/>
  <c r="H195" i="2" s="1"/>
  <c r="F210" i="2"/>
  <c r="H210" i="2" s="1"/>
  <c r="F206" i="2"/>
  <c r="H206" i="2" s="1"/>
  <c r="F202" i="2"/>
  <c r="H202" i="2" s="1"/>
  <c r="F198" i="2"/>
  <c r="H198" i="2" s="1"/>
  <c r="F115" i="2"/>
  <c r="H115" i="2" s="1"/>
  <c r="F173" i="2"/>
  <c r="H173" i="2" s="1"/>
  <c r="F172" i="2"/>
  <c r="H172" i="2" s="1"/>
  <c r="F168" i="2"/>
  <c r="H168" i="2" s="1"/>
  <c r="F162" i="2"/>
  <c r="H162" i="2" s="1"/>
  <c r="F154" i="2"/>
  <c r="H154" i="2" s="1"/>
  <c r="F150" i="2"/>
  <c r="H150" i="2" s="1"/>
  <c r="F144" i="2"/>
  <c r="H144" i="2" s="1"/>
  <c r="F138" i="2"/>
  <c r="H138" i="2" s="1"/>
  <c r="F130" i="2"/>
  <c r="H130" i="2" s="1"/>
  <c r="F191" i="2"/>
  <c r="H191" i="2" s="1"/>
  <c r="F187" i="2"/>
  <c r="H187" i="2" s="1"/>
  <c r="F183" i="2"/>
  <c r="H183" i="2" s="1"/>
  <c r="F179" i="2"/>
  <c r="H179" i="2" s="1"/>
  <c r="F111" i="2"/>
  <c r="H111" i="2" s="1"/>
  <c r="F174" i="2"/>
  <c r="H174" i="2" s="1"/>
  <c r="F169" i="2"/>
  <c r="H169" i="2" s="1"/>
  <c r="F164" i="2"/>
  <c r="H164" i="2" s="1"/>
  <c r="F157" i="2"/>
  <c r="H157" i="2" s="1"/>
  <c r="F156" i="2"/>
  <c r="H156" i="2" s="1"/>
  <c r="F152" i="2"/>
  <c r="H152" i="2" s="1"/>
  <c r="F145" i="2"/>
  <c r="H145" i="2" s="1"/>
  <c r="F141" i="2"/>
  <c r="H141" i="2" s="1"/>
  <c r="F140" i="2"/>
  <c r="H140" i="2" s="1"/>
  <c r="F134" i="2"/>
  <c r="H134" i="2" s="1"/>
  <c r="F194" i="2"/>
  <c r="H194" i="2" s="1"/>
  <c r="F190" i="2"/>
  <c r="H190" i="2" s="1"/>
  <c r="F186" i="2"/>
  <c r="H186" i="2" s="1"/>
  <c r="F182" i="2"/>
  <c r="H182" i="2" s="1"/>
  <c r="F178" i="2"/>
  <c r="H178" i="2" s="1"/>
  <c r="F127" i="2"/>
  <c r="H127" i="2" s="1"/>
  <c r="F103" i="2"/>
  <c r="H103" i="2" s="1"/>
  <c r="F176" i="2"/>
  <c r="H176" i="2" s="1"/>
  <c r="F165" i="2"/>
  <c r="H165" i="2" s="1"/>
  <c r="F158" i="2"/>
  <c r="H158" i="2" s="1"/>
  <c r="F153" i="2"/>
  <c r="H153" i="2" s="1"/>
  <c r="F146" i="2"/>
  <c r="H146" i="2" s="1"/>
  <c r="F136" i="2"/>
  <c r="H136" i="2" s="1"/>
  <c r="F193" i="2"/>
  <c r="H193" i="2" s="1"/>
  <c r="F189" i="2"/>
  <c r="H189" i="2" s="1"/>
  <c r="F185" i="2"/>
  <c r="H185" i="2" s="1"/>
  <c r="F181" i="2"/>
  <c r="H181" i="2" s="1"/>
  <c r="F177" i="2"/>
  <c r="H177" i="2" s="1"/>
  <c r="F119" i="2"/>
  <c r="H119" i="2" s="1"/>
  <c r="F99" i="2"/>
  <c r="H99" i="2" s="1"/>
  <c r="F170" i="2"/>
  <c r="H170" i="2" s="1"/>
  <c r="F166" i="2"/>
  <c r="H166" i="2" s="1"/>
  <c r="F161" i="2"/>
  <c r="H161" i="2" s="1"/>
  <c r="F160" i="2"/>
  <c r="H160" i="2" s="1"/>
  <c r="F149" i="2"/>
  <c r="H149" i="2" s="1"/>
  <c r="F148" i="2"/>
  <c r="H148" i="2" s="1"/>
  <c r="F142" i="2"/>
  <c r="H142" i="2" s="1"/>
  <c r="F137" i="2"/>
  <c r="H137" i="2" s="1"/>
  <c r="F133" i="2"/>
  <c r="H133" i="2" s="1"/>
  <c r="F132" i="2"/>
  <c r="H132" i="2" s="1"/>
  <c r="F129" i="2"/>
  <c r="H129" i="2" s="1"/>
  <c r="F128" i="2"/>
  <c r="H128" i="2" s="1"/>
  <c r="F192" i="2"/>
  <c r="H192" i="2" s="1"/>
  <c r="F188" i="2"/>
  <c r="H188" i="2" s="1"/>
  <c r="F184" i="2"/>
  <c r="H184" i="2" s="1"/>
  <c r="F123" i="2"/>
  <c r="H123" i="2" s="1"/>
  <c r="F107" i="2"/>
  <c r="H107" i="2" s="1"/>
  <c r="F175" i="2"/>
  <c r="H175" i="2" s="1"/>
  <c r="F171" i="2"/>
  <c r="H171" i="2" s="1"/>
  <c r="F167" i="2"/>
  <c r="H167" i="2" s="1"/>
  <c r="F163" i="2"/>
  <c r="H163" i="2" s="1"/>
  <c r="F159" i="2"/>
  <c r="H159" i="2" s="1"/>
  <c r="F155" i="2"/>
  <c r="H155" i="2" s="1"/>
  <c r="F151" i="2"/>
  <c r="H151" i="2" s="1"/>
  <c r="F147" i="2"/>
  <c r="H147" i="2" s="1"/>
  <c r="F143" i="2"/>
  <c r="H143" i="2" s="1"/>
  <c r="F139" i="2"/>
  <c r="H139" i="2" s="1"/>
  <c r="F135" i="2"/>
  <c r="H135" i="2" s="1"/>
  <c r="F131" i="2"/>
  <c r="H131" i="2" s="1"/>
  <c r="F126" i="2"/>
  <c r="H126" i="2" s="1"/>
  <c r="F122" i="2"/>
  <c r="H122" i="2" s="1"/>
  <c r="F118" i="2"/>
  <c r="H118" i="2" s="1"/>
  <c r="F114" i="2"/>
  <c r="H114" i="2" s="1"/>
  <c r="F110" i="2"/>
  <c r="H110" i="2" s="1"/>
  <c r="F106" i="2"/>
  <c r="H106" i="2" s="1"/>
  <c r="F102" i="2"/>
  <c r="H102" i="2" s="1"/>
  <c r="F98" i="2"/>
  <c r="H98" i="2" s="1"/>
  <c r="F125" i="2"/>
  <c r="H125" i="2" s="1"/>
  <c r="F121" i="2"/>
  <c r="H121" i="2" s="1"/>
  <c r="F117" i="2"/>
  <c r="H117" i="2" s="1"/>
  <c r="F113" i="2"/>
  <c r="H113" i="2" s="1"/>
  <c r="F109" i="2"/>
  <c r="H109" i="2" s="1"/>
  <c r="F105" i="2"/>
  <c r="H105" i="2" s="1"/>
  <c r="F101" i="2"/>
  <c r="H101" i="2" s="1"/>
  <c r="F97" i="2"/>
  <c r="H97" i="2" s="1"/>
  <c r="F124" i="2"/>
  <c r="H124" i="2" s="1"/>
  <c r="F120" i="2"/>
  <c r="H120" i="2" s="1"/>
  <c r="F116" i="2"/>
  <c r="H116" i="2" s="1"/>
  <c r="F112" i="2"/>
  <c r="H112" i="2" s="1"/>
  <c r="F108" i="2"/>
  <c r="H108" i="2" s="1"/>
  <c r="F104" i="2"/>
  <c r="H104" i="2" s="1"/>
  <c r="F100" i="2"/>
  <c r="H100" i="2" s="1"/>
  <c r="F88" i="2"/>
  <c r="H88" i="2" s="1"/>
  <c r="F80" i="2"/>
  <c r="H80" i="2" s="1"/>
  <c r="F62" i="2"/>
  <c r="H62" i="2" s="1"/>
  <c r="F46" i="2"/>
  <c r="H46" i="2" s="1"/>
  <c r="F30" i="2"/>
  <c r="H30" i="2" s="1"/>
  <c r="F95" i="2"/>
  <c r="H95" i="2" s="1"/>
  <c r="F91" i="2"/>
  <c r="H91" i="2" s="1"/>
  <c r="F87" i="2"/>
  <c r="H87" i="2" s="1"/>
  <c r="F83" i="2"/>
  <c r="H83" i="2" s="1"/>
  <c r="F79" i="2"/>
  <c r="H79" i="2" s="1"/>
  <c r="F75" i="2"/>
  <c r="H75" i="2" s="1"/>
  <c r="F71" i="2"/>
  <c r="H71" i="2" s="1"/>
  <c r="F67" i="2"/>
  <c r="H67" i="2" s="1"/>
  <c r="F96" i="2"/>
  <c r="H96" i="2" s="1"/>
  <c r="F92" i="2"/>
  <c r="H92" i="2" s="1"/>
  <c r="F76" i="2"/>
  <c r="H76" i="2" s="1"/>
  <c r="F72" i="2"/>
  <c r="H72" i="2" s="1"/>
  <c r="F58" i="2"/>
  <c r="H58" i="2" s="1"/>
  <c r="F42" i="2"/>
  <c r="H42" i="2" s="1"/>
  <c r="F26" i="2"/>
  <c r="H26" i="2" s="1"/>
  <c r="F18" i="2"/>
  <c r="H18" i="2" s="1"/>
  <c r="F94" i="2"/>
  <c r="H94" i="2" s="1"/>
  <c r="F90" i="2"/>
  <c r="H90" i="2" s="1"/>
  <c r="F86" i="2"/>
  <c r="H86" i="2" s="1"/>
  <c r="F82" i="2"/>
  <c r="H82" i="2" s="1"/>
  <c r="F78" i="2"/>
  <c r="H78" i="2" s="1"/>
  <c r="F74" i="2"/>
  <c r="H74" i="2" s="1"/>
  <c r="F70" i="2"/>
  <c r="H70" i="2" s="1"/>
  <c r="F66" i="2"/>
  <c r="H66" i="2" s="1"/>
  <c r="F50" i="2"/>
  <c r="H50" i="2" s="1"/>
  <c r="F34" i="2"/>
  <c r="H34" i="2" s="1"/>
  <c r="F84" i="2"/>
  <c r="H84" i="2" s="1"/>
  <c r="F68" i="2"/>
  <c r="H68" i="2" s="1"/>
  <c r="F54" i="2"/>
  <c r="H54" i="2" s="1"/>
  <c r="F38" i="2"/>
  <c r="H38" i="2" s="1"/>
  <c r="F22" i="2"/>
  <c r="H22" i="2" s="1"/>
  <c r="F93" i="2"/>
  <c r="H93" i="2" s="1"/>
  <c r="F89" i="2"/>
  <c r="H89" i="2" s="1"/>
  <c r="F85" i="2"/>
  <c r="H85" i="2" s="1"/>
  <c r="F81" i="2"/>
  <c r="H81" i="2" s="1"/>
  <c r="F77" i="2"/>
  <c r="H77" i="2" s="1"/>
  <c r="F73" i="2"/>
  <c r="H73" i="2" s="1"/>
  <c r="F69" i="2"/>
  <c r="H69" i="2" s="1"/>
  <c r="F65" i="2"/>
  <c r="H65" i="2" s="1"/>
  <c r="F61" i="2"/>
  <c r="H61" i="2" s="1"/>
  <c r="F57" i="2"/>
  <c r="H57" i="2" s="1"/>
  <c r="F53" i="2"/>
  <c r="H53" i="2" s="1"/>
  <c r="F49" i="2"/>
  <c r="H49" i="2" s="1"/>
  <c r="F45" i="2"/>
  <c r="H45" i="2" s="1"/>
  <c r="F41" i="2"/>
  <c r="H41" i="2" s="1"/>
  <c r="F37" i="2"/>
  <c r="H37" i="2" s="1"/>
  <c r="F33" i="2"/>
  <c r="H33" i="2" s="1"/>
  <c r="F29" i="2"/>
  <c r="H29" i="2" s="1"/>
  <c r="F25" i="2"/>
  <c r="H25" i="2" s="1"/>
  <c r="F21" i="2"/>
  <c r="H21" i="2" s="1"/>
  <c r="F17" i="2"/>
  <c r="H17" i="2" s="1"/>
  <c r="F64" i="2"/>
  <c r="H64" i="2" s="1"/>
  <c r="F60" i="2"/>
  <c r="H60" i="2" s="1"/>
  <c r="F56" i="2"/>
  <c r="H56" i="2" s="1"/>
  <c r="F52" i="2"/>
  <c r="H52" i="2" s="1"/>
  <c r="F48" i="2"/>
  <c r="H48" i="2" s="1"/>
  <c r="F44" i="2"/>
  <c r="H44" i="2" s="1"/>
  <c r="F40" i="2"/>
  <c r="H40" i="2" s="1"/>
  <c r="F36" i="2"/>
  <c r="H36" i="2" s="1"/>
  <c r="F32" i="2"/>
  <c r="H32" i="2" s="1"/>
  <c r="F28" i="2"/>
  <c r="H28" i="2" s="1"/>
  <c r="F24" i="2"/>
  <c r="H24" i="2" s="1"/>
  <c r="F20" i="2"/>
  <c r="H20" i="2" s="1"/>
  <c r="F16" i="2"/>
  <c r="H16" i="2" s="1"/>
  <c r="F63" i="2"/>
  <c r="H63" i="2" s="1"/>
  <c r="F59" i="2"/>
  <c r="H59" i="2" s="1"/>
  <c r="F55" i="2"/>
  <c r="H55" i="2" s="1"/>
  <c r="F51" i="2"/>
  <c r="H51" i="2" s="1"/>
  <c r="F47" i="2"/>
  <c r="H47" i="2" s="1"/>
  <c r="F43" i="2"/>
  <c r="H43" i="2" s="1"/>
  <c r="F39" i="2"/>
  <c r="H39" i="2" s="1"/>
  <c r="F35" i="2"/>
  <c r="H35" i="2" s="1"/>
  <c r="F31" i="2"/>
  <c r="H31" i="2" s="1"/>
  <c r="F27" i="2"/>
  <c r="H27" i="2" s="1"/>
  <c r="F23" i="2"/>
  <c r="H23" i="2" s="1"/>
  <c r="F19" i="2"/>
  <c r="H19" i="2" s="1"/>
  <c r="F2" i="2"/>
  <c r="H2" i="2" s="1"/>
  <c r="F3" i="2"/>
  <c r="H3" i="2" s="1"/>
  <c r="F4" i="2"/>
  <c r="H4" i="2" s="1"/>
  <c r="F5" i="2"/>
  <c r="H5" i="2" s="1"/>
  <c r="F6" i="2"/>
  <c r="H6" i="2" s="1"/>
  <c r="F7" i="2"/>
  <c r="H7" i="2" s="1"/>
  <c r="F8" i="2"/>
  <c r="H8" i="2" s="1"/>
  <c r="F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H9" i="2" l="1"/>
  <c r="H411" i="2" s="1"/>
  <c r="C16" i="4"/>
  <c r="C14" i="4"/>
  <c r="C1048571" i="4" l="1"/>
  <c r="C1048572" i="4"/>
  <c r="F18" i="4" s="1"/>
  <c r="C18" i="4"/>
  <c r="C1048573" i="4" l="1"/>
  <c r="F17" i="4"/>
  <c r="F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Carlos Lozano</author>
    <author>William</author>
  </authors>
  <commentList>
    <comment ref="C6" authorId="0" shapeId="0" xr:uid="{2204A063-7CFA-4E0A-A710-9B20E75C3512}">
      <text>
        <r>
          <rPr>
            <b/>
            <sz val="9"/>
            <color indexed="81"/>
            <rFont val="Tahoma"/>
            <family val="2"/>
          </rPr>
          <t>Ing. Carlos Lozano:</t>
        </r>
        <r>
          <rPr>
            <sz val="9"/>
            <color indexed="81"/>
            <rFont val="Tahoma"/>
            <family val="2"/>
          </rPr>
          <t xml:space="preserve">
Ingresar Lote + Manzana sin espacio.</t>
        </r>
      </text>
    </comment>
    <comment ref="C13" authorId="1" shapeId="0" xr:uid="{D9A8BBDF-3153-45DD-A0D0-D655C3974A7A}">
      <text>
        <r>
          <rPr>
            <b/>
            <sz val="9"/>
            <color indexed="81"/>
            <rFont val="Tahoma"/>
            <family val="2"/>
          </rPr>
          <t>William:</t>
        </r>
        <r>
          <rPr>
            <sz val="9"/>
            <color indexed="81"/>
            <rFont val="Tahoma"/>
            <family val="2"/>
          </rPr>
          <t xml:space="preserve">
INGRESA DATO CLIENTE</t>
        </r>
      </text>
    </comment>
    <comment ref="C15" authorId="1" shapeId="0" xr:uid="{ACCD7F16-E477-4343-81B0-B2774397751F}">
      <text>
        <r>
          <rPr>
            <b/>
            <sz val="9"/>
            <color indexed="81"/>
            <rFont val="Tahoma"/>
            <family val="2"/>
          </rPr>
          <t>William:</t>
        </r>
        <r>
          <rPr>
            <sz val="9"/>
            <color indexed="81"/>
            <rFont val="Tahoma"/>
            <family val="2"/>
          </rPr>
          <t xml:space="preserve">
INGRESA DATOS CLIENTE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<sst xmlns="http://schemas.openxmlformats.org/spreadsheetml/2006/main" count="450" uniqueCount="54">
  <si>
    <t xml:space="preserve"> </t>
  </si>
  <si>
    <t>CLIENTE</t>
  </si>
  <si>
    <t>TELEFONO</t>
  </si>
  <si>
    <t>CORREO</t>
  </si>
  <si>
    <t>MANZANA</t>
  </si>
  <si>
    <t>I</t>
  </si>
  <si>
    <t>LOTE</t>
  </si>
  <si>
    <t>MTS</t>
  </si>
  <si>
    <t>VARAS</t>
  </si>
  <si>
    <t>VALOR VARA</t>
  </si>
  <si>
    <t>VALOR</t>
  </si>
  <si>
    <t>ENGANCHE</t>
  </si>
  <si>
    <t>SALDO A FINANCIAR</t>
  </si>
  <si>
    <t>MESES</t>
  </si>
  <si>
    <t>AÑOS</t>
  </si>
  <si>
    <t>CUOTA MENSUAL</t>
  </si>
  <si>
    <t>TASA INTERES</t>
  </si>
  <si>
    <t>INTERESES</t>
  </si>
  <si>
    <t>CAPITAL</t>
  </si>
  <si>
    <t>INTERESES A FINANCIAR</t>
  </si>
  <si>
    <t>TOTAL CUOTA</t>
  </si>
  <si>
    <t>CAPITAL A FINANCIAR</t>
  </si>
  <si>
    <t>COSTO TOTAL TERRENO</t>
  </si>
  <si>
    <t>OTOCH SAN BENITO PETEN</t>
  </si>
  <si>
    <t>COTIZADOR</t>
  </si>
  <si>
    <t>TC.</t>
  </si>
  <si>
    <t>M2</t>
  </si>
  <si>
    <t>V2</t>
  </si>
  <si>
    <t>METRO</t>
  </si>
  <si>
    <t>VARA</t>
  </si>
  <si>
    <t>TOTAL Q.</t>
  </si>
  <si>
    <t>A</t>
  </si>
  <si>
    <t>C</t>
  </si>
  <si>
    <t>D</t>
  </si>
  <si>
    <t>E</t>
  </si>
  <si>
    <t>F</t>
  </si>
  <si>
    <t>G</t>
  </si>
  <si>
    <t>H</t>
  </si>
  <si>
    <t>B</t>
  </si>
  <si>
    <t>J</t>
  </si>
  <si>
    <t>K</t>
  </si>
  <si>
    <t>L</t>
  </si>
  <si>
    <t>M</t>
  </si>
  <si>
    <t>N</t>
  </si>
  <si>
    <t>O</t>
  </si>
  <si>
    <t>P</t>
  </si>
  <si>
    <t>Q</t>
  </si>
  <si>
    <t>INGRESE ENGANCHE</t>
  </si>
  <si>
    <t>INGRESE TIEMPO A FINANCIAR</t>
  </si>
  <si>
    <t>ML</t>
  </si>
  <si>
    <t>1.42332</t>
  </si>
  <si>
    <t>LOTE+MANZANA</t>
  </si>
  <si>
    <t>INGRESE MANZANA Y LOTE sin espacio</t>
  </si>
  <si>
    <t>Q30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</si>
</sst>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_-[$$-540A]* #,##0.00_ ;_-[$$-540A]* \-#,##0.00\ ;_-[$$-540A]* &quot;-&quot;??_ ;_-@_ "/>
    <numFmt numFmtId="167" formatCode="0.00000"/>
    <numFmt numFmtId="168" formatCode="&quot;Q&quot;#,##0.00"/>
  </numFmts>
  <fonts count="22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Lustria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5" fillId="0" borderId="1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2" fontId="8" fillId="0" borderId="0" xfId="0" applyNumberFormat="1" applyFont="1" applyAlignment="1">
      <alignment wrapText="1"/>
    </xf>
    <xf numFmtId="2" fontId="8" fillId="0" borderId="0" xfId="0" applyNumberFormat="1" applyFont="1"/>
    <xf numFmtId="0" fontId="10" fillId="0" borderId="0" xfId="0" applyFont="1"/>
    <xf numFmtId="0" fontId="11" fillId="5" borderId="0" xfId="0" applyFont="1" applyFill="1" applyAlignment="1">
      <alignment horizontal="center" wrapText="1"/>
    </xf>
    <xf numFmtId="0" fontId="12" fillId="0" borderId="0" xfId="0" applyFont="1"/>
    <xf numFmtId="165" fontId="12" fillId="0" borderId="1" xfId="1" applyNumberFormat="1" applyFont="1" applyFill="1" applyBorder="1"/>
    <xf numFmtId="2" fontId="11" fillId="5" borderId="1" xfId="1" applyNumberFormat="1" applyFont="1" applyFill="1" applyBorder="1" applyAlignment="1">
      <alignment horizontal="left"/>
    </xf>
    <xf numFmtId="165" fontId="11" fillId="5" borderId="0" xfId="1" applyNumberFormat="1" applyFont="1" applyFill="1"/>
    <xf numFmtId="165" fontId="12" fillId="0" borderId="5" xfId="1" applyNumberFormat="1" applyFont="1" applyFill="1" applyBorder="1"/>
    <xf numFmtId="2" fontId="11" fillId="6" borderId="1" xfId="1" applyNumberFormat="1" applyFont="1" applyFill="1" applyBorder="1" applyAlignment="1">
      <alignment horizontal="left"/>
    </xf>
    <xf numFmtId="165" fontId="11" fillId="6" borderId="0" xfId="1" applyNumberFormat="1" applyFont="1" applyFill="1"/>
    <xf numFmtId="2" fontId="11" fillId="7" borderId="1" xfId="1" applyNumberFormat="1" applyFont="1" applyFill="1" applyBorder="1" applyAlignment="1">
      <alignment horizontal="left"/>
    </xf>
    <xf numFmtId="165" fontId="11" fillId="7" borderId="0" xfId="1" applyNumberFormat="1" applyFont="1" applyFill="1"/>
    <xf numFmtId="0" fontId="0" fillId="0" borderId="4" xfId="0" applyBorder="1"/>
    <xf numFmtId="0" fontId="8" fillId="0" borderId="2" xfId="0" applyFont="1" applyBorder="1" applyAlignment="1">
      <alignment horizontal="left"/>
    </xf>
    <xf numFmtId="0" fontId="0" fillId="0" borderId="2" xfId="0" applyBorder="1"/>
    <xf numFmtId="0" fontId="3" fillId="0" borderId="0" xfId="0" applyFont="1"/>
    <xf numFmtId="167" fontId="15" fillId="0" borderId="1" xfId="4" applyNumberFormat="1" applyAlignment="1">
      <alignment horizontal="center"/>
    </xf>
    <xf numFmtId="0" fontId="7" fillId="8" borderId="6" xfId="4" applyFont="1" applyFill="1" applyBorder="1" applyAlignment="1">
      <alignment horizontal="center"/>
    </xf>
    <xf numFmtId="0" fontId="7" fillId="8" borderId="1" xfId="4" applyFont="1" applyFill="1" applyAlignment="1">
      <alignment horizontal="center"/>
    </xf>
    <xf numFmtId="0" fontId="15" fillId="0" borderId="6" xfId="4" applyBorder="1" applyAlignment="1">
      <alignment horizontal="center"/>
    </xf>
    <xf numFmtId="2" fontId="15" fillId="0" borderId="6" xfId="4" applyNumberFormat="1" applyBorder="1" applyAlignment="1">
      <alignment horizontal="center"/>
    </xf>
    <xf numFmtId="166" fontId="15" fillId="0" borderId="1" xfId="4" applyNumberFormat="1" applyAlignment="1">
      <alignment horizontal="center"/>
    </xf>
    <xf numFmtId="164" fontId="15" fillId="0" borderId="1" xfId="4" applyNumberFormat="1" applyAlignment="1">
      <alignment horizontal="center"/>
    </xf>
    <xf numFmtId="2" fontId="1" fillId="3" borderId="1" xfId="2" applyNumberFormat="1" applyBorder="1" applyAlignment="1">
      <alignment horizontal="left"/>
    </xf>
    <xf numFmtId="2" fontId="1" fillId="3" borderId="1" xfId="2" applyNumberFormat="1" applyBorder="1" applyAlignment="1">
      <alignment horizontal="left" wrapText="1"/>
    </xf>
    <xf numFmtId="165" fontId="5" fillId="3" borderId="0" xfId="2" applyNumberFormat="1" applyFont="1"/>
    <xf numFmtId="3" fontId="5" fillId="3" borderId="1" xfId="2" applyNumberFormat="1" applyFont="1" applyBorder="1" applyAlignment="1">
      <alignment horizontal="center"/>
    </xf>
    <xf numFmtId="9" fontId="5" fillId="3" borderId="1" xfId="2" applyNumberFormat="1" applyFont="1" applyBorder="1" applyAlignment="1">
      <alignment horizontal="center"/>
    </xf>
    <xf numFmtId="168" fontId="17" fillId="0" borderId="0" xfId="0" applyNumberFormat="1" applyFont="1"/>
    <xf numFmtId="166" fontId="16" fillId="0" borderId="2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8" fillId="9" borderId="2" xfId="0" applyNumberFormat="1" applyFont="1" applyFill="1" applyBorder="1" applyAlignment="1">
      <alignment horizontal="center"/>
    </xf>
    <xf numFmtId="165" fontId="5" fillId="9" borderId="0" xfId="2" applyNumberFormat="1" applyFont="1" applyFill="1"/>
    <xf numFmtId="0" fontId="16" fillId="10" borderId="2" xfId="0" applyFont="1" applyFill="1" applyBorder="1" applyAlignment="1">
      <alignment horizontal="center"/>
    </xf>
    <xf numFmtId="165" fontId="5" fillId="10" borderId="0" xfId="2" applyNumberFormat="1" applyFont="1" applyFill="1"/>
    <xf numFmtId="3" fontId="5" fillId="10" borderId="1" xfId="2" applyNumberFormat="1" applyFont="1" applyFill="1" applyBorder="1" applyAlignment="1">
      <alignment horizontal="center"/>
    </xf>
    <xf numFmtId="0" fontId="0" fillId="10" borderId="0" xfId="0" applyFill="1"/>
    <xf numFmtId="0" fontId="13" fillId="5" borderId="0" xfId="3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9" fillId="0" borderId="4" xfId="0" applyFont="1" applyBorder="1" applyAlignment="1">
      <alignment horizontal="left" wrapText="1"/>
    </xf>
    <xf numFmtId="0" fontId="0" fillId="0" borderId="0" xfId="0" quotePrefix="1"/>
    <xf numFmtId="0" fontId="15" fillId="0" borderId="6" xfId="4" applyFill="1" applyBorder="1" applyAlignment="1">
      <alignment horizontal="center"/>
    </xf>
    <xf numFmtId="2" fontId="15" fillId="0" borderId="6" xfId="4" applyNumberForma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0" xfId="0" applyFont="1" applyFill="1"/>
    <xf numFmtId="0" fontId="0" fillId="0" borderId="0" xfId="0" applyFill="1"/>
    <xf numFmtId="0" fontId="20" fillId="10" borderId="3" xfId="0" applyFont="1" applyFill="1" applyBorder="1"/>
    <xf numFmtId="0" fontId="21" fillId="10" borderId="2" xfId="0" applyFont="1" applyFill="1" applyBorder="1" applyAlignment="1">
      <alignment horizontal="center"/>
    </xf>
    <xf numFmtId="0" fontId="20" fillId="10" borderId="0" xfId="0" applyFont="1" applyFill="1"/>
  </cellXfs>
  <cellStyles count="5">
    <cellStyle name="20% - Énfasis5" xfId="2" builtinId="46"/>
    <cellStyle name="Bueno" xfId="1" builtinId="26"/>
    <cellStyle name="Énfasis6" xfId="3" builtinId="49"/>
    <cellStyle name="Normal" xfId="0" builtinId="0"/>
    <cellStyle name="Normal 2" xfId="4" xr:uid="{7A16C8C0-649A-41CF-97C1-7CF84A8B9DE5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&quot;Q&quot;* #,##0.00_-;\-&quot;Q&quot;* #,##0.00_-;_-&quot;Q&quot;* &quot;-&quot;??_-;_-@_-"/>
      <alignment horizontal="center" vertical="bottom" textRotation="0" wrapText="0" indent="0" justifyLastLine="0" shrinkToFit="0" readingOrder="0"/>
    </dxf>
    <dxf>
      <numFmt numFmtId="166" formatCode="_-[$$-540A]* #,##0.00_ ;_-[$$-540A]* \-#,##0.00\ ;_-[$$-540A]* &quot;-&quot;??_ ;_-@_ "/>
      <alignment horizontal="center" vertical="bottom" textRotation="0" wrapText="0" indent="0" justifyLastLine="0" shrinkToFit="0" readingOrder="0"/>
    </dxf>
    <dxf>
      <numFmt numFmtId="166" formatCode="_-[$$-540A]* #,##0.00_ ;_-[$$-540A]* \-#,##0.00\ ;_-[$$-540A]* &quot;-&quot;??_ ;_-@_ 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68</xdr:row>
      <xdr:rowOff>38100</xdr:rowOff>
    </xdr:from>
    <xdr:ext cx="5934075" cy="301942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7926050"/>
          <a:ext cx="5934075" cy="3019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lvl="0" algn="just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 SOLICITUD DE COMPRA, DESDE EL MOMENTO DE SU ACEPTACION Y FIRMA POR EL PROMITENTE COMPRADOR, ESTÁ SUJETA A LOS SIGUIENTES DERECHOS Y OBLIGACIONES AQUÍ EXPRESADOS, LOS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CUALES SE ENTIENDEN SERAN APLICABLES PARA AMBAS PARTES. I) LA RESERVA. EL PROMITENTE 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COMPRADOR SE DA POR ENTERADO QUE LAS MISMAS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"NO" TIENEN DEVOLUCION ALGUNA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SE 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INCLUYE EN EL ENGANCHE. II) EL PROMITENTE COMPRADOR, AL MOMENTO DE FIJAR UN PLAN DE PAGO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DEBERA EXIGIR AL PROMITENTE VENDEDOR LA COPIA DE SU CONTRATO DE PROMESA DE COMPRAVENTA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FRACCION INMUEBLE A PLAZO EN DOCUMENTO PRIVADO CON LEGALIZACION DE FIRMAS, EL CUAL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EXTENDERA EN LAS OFICINAS DE LA EMPRESA PROMOTORA. III) LOS OFRECIMIENTOS POR PARTE DEL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ASESOR DE VENTAS DEBERAN IR CONSIGNADOS EN LA RESPECTIVA SOLICITUD DE COMPRA, PARA QUE LOS 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MISMOS TENGAN VALIDEZ. IV) EL PROMITENTE VENDEDOR, POR MEDIO DE SU DEPARTAMENTO JURIDICO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TIENE LA EXCLUSIDAD DE FRACCIONAR LAS ESCRITURAS PUBLICAS A EFECTO DE SOLEMNIZAR LAS 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COMPRAVENTAS Y EN NINGUN CASO DEBERA ESCRITURARSE FUERA DE LA EMPRESA. V) PAGOS EXTRAS: 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REPRESENTANTE DE VENTAS DEBERA INFORMAR AL PROMITENTE COMPRADOR LOS GASTOS Y MONTOS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EXTRAS A REALIZARSE SI LOS HUBIERE, Y SE DEBERAN ESPECIFICAR EN LA PRESENTE SOLICITUD DE COMPRA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APARTADO DE "OBSERVACIONES" PARA QUE TENGAN VALIDEZ (PROMESA DE COMPRAVENTA, GASTOS DE ESCRITURACION DEFINITIVA Y PLANO DE INGENIERIA).</a:t>
          </a:r>
        </a:p>
        <a:p>
          <a:pPr lvl="0" algn="just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VI) TODOS LOS DEPOSITOS BANCARIOS DEBERAN SER REPORTADOS PARA CONTROL DE LA CUENTA CORRIENTE.</a:t>
          </a:r>
          <a:r>
            <a:rPr lang="es-ES"/>
            <a:t> </a:t>
          </a:r>
          <a:endParaRPr lang="es-E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4617B5-B04A-4061-BA5C-6DB75029FEDB}" name="Tabla1" displayName="Tabla1" ref="A1:I410" totalsRowShown="0" headerRowDxfId="0" dataDxfId="1" headerRowCellStyle="Normal 2" dataCellStyle="Normal 2">
  <autoFilter ref="A1:I410" xr:uid="{174617B5-B04A-4061-BA5C-6DB75029FEDB}"/>
  <tableColumns count="9">
    <tableColumn id="1" xr3:uid="{D87D47E7-7059-4038-8605-7F384374748A}" name="ML">
      <calculatedColumnFormula>+_xlfn.CONCAT(B2,C2)</calculatedColumnFormula>
    </tableColumn>
    <tableColumn id="2" xr3:uid="{04650968-8FE7-4026-BD78-9B7608EE8A9E}" name="MANZANA" dataDxfId="8" dataCellStyle="Normal 2"/>
    <tableColumn id="3" xr3:uid="{E006CBFE-4783-4F01-8FC3-4C0AD6550180}" name="LOTE" dataDxfId="7" dataCellStyle="Normal 2">
      <calculatedColumnFormula>C1+1</calculatedColumnFormula>
    </tableColumn>
    <tableColumn id="4" xr3:uid="{3911493A-3688-44B2-80B5-8FA79D02FB7E}" name="M2" dataDxfId="6" dataCellStyle="Normal 2"/>
    <tableColumn id="5" xr3:uid="{00B5C26E-9501-4047-9AB7-5B6FFE6232CB}" name="V2" dataDxfId="5" dataCellStyle="Normal 2">
      <calculatedColumnFormula>D2*1.42332</calculatedColumnFormula>
    </tableColumn>
    <tableColumn id="6" xr3:uid="{BB6C3D5E-46F4-4072-852C-C4A1CF252FEC}" name="METRO" dataDxfId="4" dataCellStyle="Normal 2">
      <calculatedColumnFormula>+G2*DATOS!$I$1</calculatedColumnFormula>
    </tableColumn>
    <tableColumn id="7" xr3:uid="{62630878-D58A-4FDE-89BD-15F499CF450F}" name="VARA" dataDxfId="3" dataCellStyle="Normal 2"/>
    <tableColumn id="8" xr3:uid="{18FDF25F-0779-4A57-B154-6A9009779203}" name="TOTAL Q." dataDxfId="2" dataCellStyle="Normal 2">
      <calculatedColumnFormula>+((D2*F2)*7.9)</calculatedColumnFormula>
    </tableColumn>
    <tableColumn id="9" xr3:uid="{AE97A8F5-7AC6-4A26-AE1A-D26A71DF11AA}" name="1.423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48573"/>
  <sheetViews>
    <sheetView tabSelected="1" topLeftCell="A2" workbookViewId="0">
      <selection activeCell="C15" sqref="C15"/>
    </sheetView>
  </sheetViews>
  <sheetFormatPr baseColWidth="10" defaultColWidth="14.44140625" defaultRowHeight="15" customHeight="1"/>
  <cols>
    <col min="1" max="1" width="10.6640625" customWidth="1"/>
    <col min="2" max="2" width="23.33203125" customWidth="1"/>
    <col min="3" max="3" width="14.5546875" customWidth="1"/>
    <col min="4" max="4" width="10.6640625" customWidth="1"/>
    <col min="5" max="5" width="11.88671875" bestFit="1" customWidth="1"/>
    <col min="6" max="6" width="14.5546875" bestFit="1" customWidth="1"/>
    <col min="7" max="8" width="10.6640625" customWidth="1"/>
  </cols>
  <sheetData>
    <row r="1" spans="2:9" ht="27" customHeight="1"/>
    <row r="2" spans="2:9" ht="25.5" customHeight="1">
      <c r="B2" s="44" t="s">
        <v>23</v>
      </c>
      <c r="C2" s="44"/>
      <c r="D2" s="44"/>
      <c r="E2" s="44"/>
      <c r="F2" s="44"/>
    </row>
    <row r="3" spans="2:9" ht="25.5" customHeight="1">
      <c r="B3" s="45" t="s">
        <v>24</v>
      </c>
      <c r="C3" s="45"/>
      <c r="D3" s="45"/>
      <c r="E3" s="45"/>
      <c r="F3" s="45"/>
    </row>
    <row r="4" spans="2:9" ht="25.5" customHeight="1">
      <c r="B4" s="5" t="s">
        <v>1</v>
      </c>
      <c r="C4" s="46" t="s">
        <v>0</v>
      </c>
      <c r="D4" s="46"/>
      <c r="E4" s="46"/>
      <c r="F4" s="18"/>
    </row>
    <row r="5" spans="2:9" ht="18.75" customHeight="1">
      <c r="B5" s="6" t="s">
        <v>2</v>
      </c>
      <c r="C5" s="19" t="s">
        <v>0</v>
      </c>
      <c r="D5" s="20" t="s">
        <v>3</v>
      </c>
      <c r="E5" s="20"/>
      <c r="F5" s="20"/>
    </row>
    <row r="6" spans="2:9" ht="17.25" customHeight="1">
      <c r="B6" s="6" t="s">
        <v>51</v>
      </c>
      <c r="C6" s="55" t="s">
        <v>53</v>
      </c>
      <c r="D6" s="54" t="s">
        <v>52</v>
      </c>
      <c r="E6" s="54"/>
      <c r="F6" s="54"/>
    </row>
    <row r="7" spans="2:9" ht="18.75" customHeight="1">
      <c r="B7" s="6" t="s">
        <v>4</v>
      </c>
      <c r="C7" s="40" t="str" cm="1">
        <f t="array" ref="C7:C12">VLOOKUP(COTIZADOR!C6,DATOS!$A$2:$H$410,{2;3;4;5;7;8},FALSE)</f>
        <v>Q</v>
      </c>
      <c r="D7" s="50"/>
      <c r="E7" s="51"/>
      <c r="F7" s="51"/>
      <c r="I7" s="47"/>
    </row>
    <row r="8" spans="2:9" ht="18.75" customHeight="1">
      <c r="B8" s="6" t="s">
        <v>6</v>
      </c>
      <c r="C8" s="40">
        <v>30</v>
      </c>
      <c r="D8" s="52"/>
      <c r="E8" s="53"/>
      <c r="F8" s="53"/>
    </row>
    <row r="9" spans="2:9" ht="18.75" customHeight="1">
      <c r="B9" s="6" t="s">
        <v>7</v>
      </c>
      <c r="C9" s="38">
        <v>325.20999999999998</v>
      </c>
      <c r="E9" s="21" t="s">
        <v>25</v>
      </c>
      <c r="F9" s="34">
        <v>7.9</v>
      </c>
    </row>
    <row r="10" spans="2:9" ht="18.75" customHeight="1">
      <c r="B10" s="6" t="s">
        <v>8</v>
      </c>
      <c r="C10" s="38">
        <v>462.87789719999995</v>
      </c>
    </row>
    <row r="11" spans="2:9" ht="18.75" customHeight="1">
      <c r="B11" s="6" t="s">
        <v>9</v>
      </c>
      <c r="C11" s="35">
        <v>75</v>
      </c>
    </row>
    <row r="12" spans="2:9" ht="18.75" customHeight="1">
      <c r="B12" s="29" t="s">
        <v>10</v>
      </c>
      <c r="C12" s="39">
        <v>274255.15409099997</v>
      </c>
    </row>
    <row r="13" spans="2:9" ht="19.5" customHeight="1">
      <c r="B13" s="29" t="s">
        <v>11</v>
      </c>
      <c r="C13" s="41">
        <v>25000</v>
      </c>
      <c r="D13" s="56" t="s">
        <v>47</v>
      </c>
      <c r="E13" s="43"/>
      <c r="F13" s="43"/>
    </row>
    <row r="14" spans="2:9" ht="18.75" customHeight="1">
      <c r="B14" s="30" t="s">
        <v>12</v>
      </c>
      <c r="C14" s="31">
        <f>+C12-C13</f>
        <v>249255.15409099997</v>
      </c>
    </row>
    <row r="15" spans="2:9" ht="18.75" customHeight="1">
      <c r="B15" s="29" t="s">
        <v>13</v>
      </c>
      <c r="C15" s="42">
        <v>120</v>
      </c>
      <c r="D15" s="56" t="s">
        <v>48</v>
      </c>
      <c r="E15" s="43"/>
      <c r="F15" s="43"/>
    </row>
    <row r="16" spans="2:9" ht="18.75" customHeight="1">
      <c r="B16" s="29" t="s">
        <v>14</v>
      </c>
      <c r="C16" s="32">
        <f>+C15/12</f>
        <v>10</v>
      </c>
      <c r="E16" s="7"/>
      <c r="F16" s="8" t="s">
        <v>15</v>
      </c>
    </row>
    <row r="17" spans="2:6" ht="18.75" customHeight="1">
      <c r="B17" s="30" t="s">
        <v>16</v>
      </c>
      <c r="C17" s="33">
        <v>0.14000000000000001</v>
      </c>
      <c r="E17" s="9" t="s">
        <v>17</v>
      </c>
      <c r="F17" s="10">
        <f>+C1048571/C15</f>
        <v>3256.9340134557337</v>
      </c>
    </row>
    <row r="18" spans="2:6" ht="18.75" customHeight="1">
      <c r="B18" s="29" t="s">
        <v>15</v>
      </c>
      <c r="C18" s="31">
        <f>+(((C16*C17)*C14)*1.12+C14)/C15</f>
        <v>5334.0602975474003</v>
      </c>
      <c r="E18" s="9" t="s">
        <v>18</v>
      </c>
      <c r="F18" s="10">
        <f>+C1048572/C15</f>
        <v>2077.1262840916665</v>
      </c>
    </row>
    <row r="19" spans="2:6" ht="20.25" customHeight="1" thickBot="1">
      <c r="E19" s="9" t="s">
        <v>20</v>
      </c>
      <c r="F19" s="13">
        <f>+F17+F18</f>
        <v>5334.0602975474003</v>
      </c>
    </row>
    <row r="20" spans="2:6" ht="20.25" customHeight="1" thickTop="1"/>
    <row r="21" spans="2:6" ht="20.25" customHeight="1"/>
    <row r="22" spans="2:6" ht="18.75" customHeight="1"/>
    <row r="23" spans="2:6" ht="19.5" customHeight="1"/>
    <row r="24" spans="2:6" ht="18.75" customHeight="1"/>
    <row r="25" spans="2:6" ht="20.25" customHeight="1"/>
    <row r="26" spans="2:6" ht="18.75" customHeight="1"/>
    <row r="27" spans="2:6" ht="18.75" customHeight="1"/>
    <row r="28" spans="2:6" ht="18.75" customHeight="1"/>
    <row r="29" spans="2:6" ht="18.75" customHeight="1"/>
    <row r="30" spans="2:6" ht="18.75" customHeight="1"/>
    <row r="31" spans="2:6" ht="18.75" customHeight="1"/>
    <row r="32" spans="2:6" ht="18.75" customHeight="1"/>
    <row r="33" spans="1:6" ht="18.75" customHeight="1"/>
    <row r="34" spans="1:6" ht="18.75" customHeight="1"/>
    <row r="35" spans="1:6" ht="18.75" customHeight="1"/>
    <row r="36" spans="1:6" ht="18.75" customHeight="1"/>
    <row r="37" spans="1:6" ht="18.75" customHeight="1"/>
    <row r="38" spans="1:6" ht="18.75" customHeight="1"/>
    <row r="39" spans="1:6" ht="18.75" customHeight="1"/>
    <row r="40" spans="1:6" ht="18.75" customHeight="1"/>
    <row r="41" spans="1:6" ht="18.75" customHeight="1"/>
    <row r="42" spans="1:6" ht="18.75" customHeight="1"/>
    <row r="43" spans="1:6" ht="18.75" customHeight="1"/>
    <row r="44" spans="1:6" ht="18.75" customHeight="1"/>
    <row r="45" spans="1:6" ht="18.75" customHeight="1"/>
    <row r="46" spans="1:6" ht="18.75" customHeight="1"/>
    <row r="47" spans="1:6" ht="18.75" customHeight="1"/>
    <row r="48" spans="1:6" ht="18.75" customHeight="1">
      <c r="A48" s="3"/>
      <c r="D48" s="2"/>
      <c r="E48" s="1"/>
      <c r="F48" s="1"/>
    </row>
    <row r="49" spans="2:6" ht="18.75" customHeight="1">
      <c r="D49" s="2"/>
      <c r="E49" s="1"/>
      <c r="F49" s="1"/>
    </row>
    <row r="50" spans="2:6" ht="18.75" customHeight="1">
      <c r="D50" s="2"/>
      <c r="E50" s="1"/>
      <c r="F50" s="1"/>
    </row>
    <row r="51" spans="2:6" ht="14.25" customHeight="1">
      <c r="B51" s="1"/>
      <c r="C51" s="1"/>
    </row>
    <row r="52" spans="2:6" ht="19.5" customHeight="1"/>
    <row r="53" spans="2:6" ht="18.75" customHeight="1"/>
    <row r="54" spans="2:6" ht="21" customHeight="1"/>
    <row r="55" spans="2:6" ht="18.75" customHeight="1"/>
    <row r="56" spans="2:6" ht="18.75" customHeight="1"/>
    <row r="57" spans="2:6" ht="15.75" customHeight="1"/>
    <row r="58" spans="2:6" ht="18.75" customHeight="1"/>
    <row r="59" spans="2:6" ht="19.5" customHeight="1">
      <c r="B59" s="4"/>
      <c r="C59" s="4"/>
      <c r="D59" s="4"/>
      <c r="E59" s="4"/>
    </row>
    <row r="60" spans="2:6" ht="18.75" customHeight="1">
      <c r="B60" s="4"/>
      <c r="C60" s="4"/>
      <c r="D60" s="4"/>
      <c r="E60" s="4"/>
    </row>
    <row r="61" spans="2:6" ht="18.75" customHeight="1">
      <c r="B61" s="4"/>
      <c r="C61" s="4"/>
      <c r="D61" s="4"/>
      <c r="E61" s="4"/>
    </row>
    <row r="62" spans="2:6" ht="18.75" customHeight="1">
      <c r="B62" s="4"/>
      <c r="C62" s="4"/>
      <c r="D62" s="4"/>
      <c r="E62" s="4"/>
    </row>
    <row r="63" spans="2:6" ht="18.75" customHeight="1">
      <c r="B63" s="4"/>
      <c r="C63" s="4"/>
      <c r="D63" s="4"/>
      <c r="E63" s="4"/>
    </row>
    <row r="64" spans="2:6" ht="18.75" customHeight="1">
      <c r="B64" s="4"/>
      <c r="C64" s="4"/>
      <c r="D64" s="4"/>
      <c r="E64" s="4"/>
    </row>
    <row r="65" spans="2:5" ht="18.75" customHeight="1">
      <c r="B65" s="4"/>
      <c r="C65" s="4"/>
      <c r="D65" s="4"/>
      <c r="E65" s="4"/>
    </row>
    <row r="66" spans="2:5" ht="18.75" customHeight="1">
      <c r="B66" s="4"/>
      <c r="C66" s="4"/>
      <c r="D66" s="4"/>
      <c r="E66" s="4"/>
    </row>
    <row r="67" spans="2:5" ht="15.75" customHeight="1">
      <c r="B67" s="4"/>
      <c r="C67" s="4"/>
      <c r="D67" s="4"/>
      <c r="E67" s="4"/>
    </row>
    <row r="68" spans="2:5" ht="15.75" customHeight="1">
      <c r="B68" s="4"/>
      <c r="C68" s="4"/>
      <c r="D68" s="4"/>
      <c r="E68" s="4"/>
    </row>
    <row r="69" spans="2:5" ht="15.75" customHeight="1">
      <c r="B69" s="4"/>
      <c r="C69" s="4"/>
      <c r="D69" s="4"/>
      <c r="E69" s="4"/>
    </row>
    <row r="70" spans="2:5" ht="15.75" customHeight="1">
      <c r="B70" s="4"/>
      <c r="C70" s="4"/>
      <c r="D70" s="4"/>
      <c r="E70" s="4"/>
    </row>
    <row r="71" spans="2:5" ht="15.75" customHeight="1">
      <c r="B71" s="4"/>
      <c r="C71" s="4"/>
      <c r="D71" s="4"/>
      <c r="E71" s="4"/>
    </row>
    <row r="72" spans="2:5" ht="15.75" customHeight="1">
      <c r="B72" s="4"/>
      <c r="C72" s="4"/>
      <c r="D72" s="4"/>
      <c r="E72" s="4"/>
    </row>
    <row r="73" spans="2:5" ht="15.75" customHeight="1">
      <c r="B73" s="4"/>
      <c r="C73" s="4"/>
      <c r="D73" s="4"/>
      <c r="E73" s="4"/>
    </row>
    <row r="74" spans="2:5" ht="15.75" customHeight="1">
      <c r="B74" s="4"/>
      <c r="C74" s="4"/>
      <c r="D74" s="4"/>
      <c r="E74" s="4"/>
    </row>
    <row r="75" spans="2:5" ht="15.75" customHeight="1"/>
    <row r="76" spans="2:5" ht="15.75" customHeight="1"/>
    <row r="77" spans="2:5" ht="15.75" customHeight="1"/>
    <row r="78" spans="2:5" ht="15.75" customHeight="1"/>
    <row r="79" spans="2:5" ht="15.75" customHeight="1"/>
    <row r="80" spans="2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48571" spans="2:3" ht="15" customHeight="1">
      <c r="B1048571" s="11" t="s">
        <v>19</v>
      </c>
      <c r="C1048571" s="12">
        <f>+(((C16*C17)*C14)*1.12)</f>
        <v>390832.08161468804</v>
      </c>
    </row>
    <row r="1048572" spans="2:3" ht="15" customHeight="1">
      <c r="B1048572" s="14" t="s">
        <v>21</v>
      </c>
      <c r="C1048572" s="15">
        <f>+C14</f>
        <v>249255.15409099997</v>
      </c>
    </row>
    <row r="1048573" spans="2:3" ht="15" customHeight="1">
      <c r="B1048573" s="16" t="s">
        <v>22</v>
      </c>
      <c r="C1048573" s="17">
        <f>+C1048571+C1048572</f>
        <v>640087.23570568801</v>
      </c>
    </row>
  </sheetData>
  <mergeCells count="3">
    <mergeCell ref="B2:F2"/>
    <mergeCell ref="B3:F3"/>
    <mergeCell ref="C4:E4"/>
  </mergeCells>
  <pageMargins left="0.39370078740157483" right="0.19685039370078741" top="0.74803149606299213" bottom="0.74803149606299213" header="0.31496062992125984" footer="0.31496062992125984"/>
  <pageSetup paperSize="5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411"/>
  <sheetViews>
    <sheetView workbookViewId="0">
      <selection activeCell="K4" sqref="K4"/>
    </sheetView>
  </sheetViews>
  <sheetFormatPr baseColWidth="10" defaultColWidth="14.44140625" defaultRowHeight="15" customHeight="1"/>
  <cols>
    <col min="1" max="1" width="4.6640625" customWidth="1"/>
    <col min="6" max="6" width="14.44140625" customWidth="1"/>
    <col min="8" max="8" width="15.5546875" bestFit="1" customWidth="1"/>
    <col min="9" max="9" width="0" hidden="1" customWidth="1"/>
  </cols>
  <sheetData>
    <row r="1" spans="1:9" ht="15" customHeight="1">
      <c r="A1" s="21" t="s">
        <v>49</v>
      </c>
      <c r="B1" s="23" t="s">
        <v>4</v>
      </c>
      <c r="C1" s="23" t="s">
        <v>6</v>
      </c>
      <c r="D1" s="23" t="s">
        <v>26</v>
      </c>
      <c r="E1" s="23" t="s">
        <v>27</v>
      </c>
      <c r="F1" s="24" t="s">
        <v>28</v>
      </c>
      <c r="G1" s="24" t="s">
        <v>29</v>
      </c>
      <c r="H1" s="24" t="s">
        <v>30</v>
      </c>
      <c r="I1" s="22" t="s">
        <v>50</v>
      </c>
    </row>
    <row r="2" spans="1:9" ht="15" customHeight="1">
      <c r="A2" t="str">
        <f>+_xlfn.CONCAT(B2,C2)</f>
        <v>A1</v>
      </c>
      <c r="B2" s="48" t="s">
        <v>31</v>
      </c>
      <c r="C2" s="48">
        <v>1</v>
      </c>
      <c r="D2" s="49">
        <v>446.66</v>
      </c>
      <c r="E2" s="49">
        <f t="shared" ref="E2:E65" si="0">D2*1.42332</f>
        <v>635.7401112</v>
      </c>
      <c r="F2" s="27">
        <f>+G2*DATOS!$I$1</f>
        <v>106.749</v>
      </c>
      <c r="G2" s="27">
        <v>75</v>
      </c>
      <c r="H2" s="28">
        <f t="shared" ref="H2:H65" si="1">+((D2*F2)*7.9)</f>
        <v>376676.01588600001</v>
      </c>
    </row>
    <row r="3" spans="1:9" ht="15" customHeight="1">
      <c r="A3" t="str">
        <f t="shared" ref="A3:A66" si="2">+_xlfn.CONCAT(B3,C3)</f>
        <v>A2</v>
      </c>
      <c r="B3" s="25" t="s">
        <v>31</v>
      </c>
      <c r="C3" s="25">
        <v>2</v>
      </c>
      <c r="D3" s="25">
        <v>369.75</v>
      </c>
      <c r="E3" s="26">
        <f t="shared" si="0"/>
        <v>526.27256999999997</v>
      </c>
      <c r="F3" s="27">
        <f>+G3*DATOS!$I$1</f>
        <v>106.749</v>
      </c>
      <c r="G3" s="27">
        <v>75</v>
      </c>
      <c r="H3" s="28">
        <f t="shared" si="1"/>
        <v>311816.49772499996</v>
      </c>
    </row>
    <row r="4" spans="1:9" ht="15" customHeight="1">
      <c r="A4" t="str">
        <f t="shared" si="2"/>
        <v>A3</v>
      </c>
      <c r="B4" s="25" t="s">
        <v>31</v>
      </c>
      <c r="C4" s="25">
        <v>3</v>
      </c>
      <c r="D4" s="25">
        <v>363.83</v>
      </c>
      <c r="E4" s="26">
        <f t="shared" si="0"/>
        <v>517.84651559999998</v>
      </c>
      <c r="F4" s="27">
        <f>+G4*DATOS!$I$1</f>
        <v>106.749</v>
      </c>
      <c r="G4" s="27">
        <v>75</v>
      </c>
      <c r="H4" s="28">
        <f t="shared" si="1"/>
        <v>306824.06049300003</v>
      </c>
    </row>
    <row r="5" spans="1:9" ht="15" customHeight="1">
      <c r="A5" t="str">
        <f t="shared" si="2"/>
        <v>A4</v>
      </c>
      <c r="B5" s="25" t="s">
        <v>31</v>
      </c>
      <c r="C5" s="25">
        <v>4</v>
      </c>
      <c r="D5" s="25">
        <v>357.91</v>
      </c>
      <c r="E5" s="26">
        <f t="shared" si="0"/>
        <v>509.42046120000003</v>
      </c>
      <c r="F5" s="27">
        <f>+G5*DATOS!$I$1</f>
        <v>106.749</v>
      </c>
      <c r="G5" s="27">
        <v>75</v>
      </c>
      <c r="H5" s="28">
        <f t="shared" si="1"/>
        <v>301831.62326100003</v>
      </c>
    </row>
    <row r="6" spans="1:9" ht="15" customHeight="1">
      <c r="A6" t="str">
        <f t="shared" si="2"/>
        <v>A5</v>
      </c>
      <c r="B6" s="25" t="s">
        <v>31</v>
      </c>
      <c r="C6" s="25">
        <v>5</v>
      </c>
      <c r="D6" s="25">
        <v>351.97</v>
      </c>
      <c r="E6" s="26">
        <f t="shared" si="0"/>
        <v>500.96594040000002</v>
      </c>
      <c r="F6" s="27">
        <f>+G6*DATOS!$I$1</f>
        <v>106.749</v>
      </c>
      <c r="G6" s="27">
        <v>75</v>
      </c>
      <c r="H6" s="28">
        <f t="shared" si="1"/>
        <v>296822.31968700007</v>
      </c>
    </row>
    <row r="7" spans="1:9" ht="15" customHeight="1">
      <c r="A7" t="str">
        <f t="shared" si="2"/>
        <v>A6</v>
      </c>
      <c r="B7" s="25" t="s">
        <v>31</v>
      </c>
      <c r="C7" s="25">
        <v>6</v>
      </c>
      <c r="D7" s="25">
        <v>334.31</v>
      </c>
      <c r="E7" s="26">
        <f t="shared" si="0"/>
        <v>475.83010919999998</v>
      </c>
      <c r="F7" s="27">
        <f>+G7*DATOS!$I$1</f>
        <v>106.749</v>
      </c>
      <c r="G7" s="27">
        <v>75</v>
      </c>
      <c r="H7" s="28">
        <f t="shared" si="1"/>
        <v>281929.33970100002</v>
      </c>
    </row>
    <row r="8" spans="1:9" ht="15" customHeight="1">
      <c r="A8" t="str">
        <f t="shared" si="2"/>
        <v>A7</v>
      </c>
      <c r="B8" s="25" t="s">
        <v>31</v>
      </c>
      <c r="C8" s="25">
        <v>7</v>
      </c>
      <c r="D8" s="25">
        <v>317.13</v>
      </c>
      <c r="E8" s="26">
        <f t="shared" si="0"/>
        <v>451.37747159999998</v>
      </c>
      <c r="F8" s="27">
        <f>+G8*DATOS!$I$1</f>
        <v>106.749</v>
      </c>
      <c r="G8" s="27">
        <v>75</v>
      </c>
      <c r="H8" s="28">
        <f t="shared" si="1"/>
        <v>267441.151923</v>
      </c>
    </row>
    <row r="9" spans="1:9" ht="15" customHeight="1">
      <c r="A9" t="str">
        <f t="shared" si="2"/>
        <v>B1</v>
      </c>
      <c r="B9" s="25" t="s">
        <v>38</v>
      </c>
      <c r="C9" s="25">
        <v>1</v>
      </c>
      <c r="D9" s="26">
        <v>284</v>
      </c>
      <c r="E9" s="26">
        <f t="shared" si="0"/>
        <v>404.22287999999998</v>
      </c>
      <c r="F9" s="27">
        <f>+G9*DATOS!$I$1</f>
        <v>106.749</v>
      </c>
      <c r="G9" s="27">
        <v>75</v>
      </c>
      <c r="H9" s="28">
        <f t="shared" si="1"/>
        <v>239502.0564</v>
      </c>
    </row>
    <row r="10" spans="1:9" ht="15" customHeight="1">
      <c r="A10" t="str">
        <f t="shared" si="2"/>
        <v>B2</v>
      </c>
      <c r="B10" s="25" t="s">
        <v>38</v>
      </c>
      <c r="C10" s="25">
        <v>2</v>
      </c>
      <c r="D10" s="25">
        <v>286.07</v>
      </c>
      <c r="E10" s="26">
        <f t="shared" si="0"/>
        <v>407.16915239999997</v>
      </c>
      <c r="F10" s="27">
        <f>+G10*DATOS!$I$1</f>
        <v>106.749</v>
      </c>
      <c r="G10" s="27">
        <v>75</v>
      </c>
      <c r="H10" s="28">
        <f t="shared" si="1"/>
        <v>241247.72279699999</v>
      </c>
    </row>
    <row r="11" spans="1:9" ht="15" customHeight="1">
      <c r="A11" t="str">
        <f t="shared" si="2"/>
        <v>B3</v>
      </c>
      <c r="B11" s="25" t="s">
        <v>38</v>
      </c>
      <c r="C11" s="25">
        <v>3</v>
      </c>
      <c r="D11" s="25">
        <v>292.14999999999998</v>
      </c>
      <c r="E11" s="26">
        <f t="shared" si="0"/>
        <v>415.82293799999997</v>
      </c>
      <c r="F11" s="27">
        <f>+G11*DATOS!$I$1</f>
        <v>106.749</v>
      </c>
      <c r="G11" s="27">
        <v>75</v>
      </c>
      <c r="H11" s="28">
        <f t="shared" si="1"/>
        <v>246375.09076499997</v>
      </c>
    </row>
    <row r="12" spans="1:9" ht="15" customHeight="1">
      <c r="A12" t="str">
        <f t="shared" si="2"/>
        <v>B4</v>
      </c>
      <c r="B12" s="25" t="s">
        <v>38</v>
      </c>
      <c r="C12" s="25">
        <v>4</v>
      </c>
      <c r="D12" s="25">
        <v>298.23</v>
      </c>
      <c r="E12" s="26">
        <f t="shared" si="0"/>
        <v>424.47672360000001</v>
      </c>
      <c r="F12" s="27">
        <f>+G12*DATOS!$I$1</f>
        <v>106.749</v>
      </c>
      <c r="G12" s="27">
        <v>75</v>
      </c>
      <c r="H12" s="28">
        <f t="shared" si="1"/>
        <v>251502.45873300004</v>
      </c>
    </row>
    <row r="13" spans="1:9" ht="15" customHeight="1">
      <c r="A13" t="str">
        <f t="shared" si="2"/>
        <v>B5</v>
      </c>
      <c r="B13" s="25" t="s">
        <v>38</v>
      </c>
      <c r="C13" s="25">
        <v>5</v>
      </c>
      <c r="D13" s="26">
        <v>304.31</v>
      </c>
      <c r="E13" s="26">
        <f t="shared" si="0"/>
        <v>433.13050920000001</v>
      </c>
      <c r="F13" s="27">
        <f>+G13*DATOS!$I$1</f>
        <v>106.749</v>
      </c>
      <c r="G13" s="27">
        <v>75</v>
      </c>
      <c r="H13" s="28">
        <f t="shared" si="1"/>
        <v>256629.82670100001</v>
      </c>
    </row>
    <row r="14" spans="1:9" ht="15" customHeight="1">
      <c r="A14" t="str">
        <f t="shared" si="2"/>
        <v>B6</v>
      </c>
      <c r="B14" s="25" t="s">
        <v>38</v>
      </c>
      <c r="C14" s="25">
        <v>6</v>
      </c>
      <c r="D14" s="25">
        <v>310.39</v>
      </c>
      <c r="E14" s="26">
        <f t="shared" si="0"/>
        <v>441.78429479999994</v>
      </c>
      <c r="F14" s="27">
        <f>+G14*DATOS!$I$1</f>
        <v>106.749</v>
      </c>
      <c r="G14" s="27">
        <v>75</v>
      </c>
      <c r="H14" s="28">
        <f t="shared" si="1"/>
        <v>261757.19466899996</v>
      </c>
    </row>
    <row r="15" spans="1:9" ht="15" customHeight="1">
      <c r="A15" t="str">
        <f t="shared" si="2"/>
        <v>B7</v>
      </c>
      <c r="B15" s="25" t="s">
        <v>38</v>
      </c>
      <c r="C15" s="25">
        <v>7</v>
      </c>
      <c r="D15" s="25">
        <v>419.3</v>
      </c>
      <c r="E15" s="26">
        <f t="shared" si="0"/>
        <v>596.79807600000004</v>
      </c>
      <c r="F15" s="27">
        <f>+G15*DATOS!$I$1</f>
        <v>106.749</v>
      </c>
      <c r="G15" s="27">
        <v>75</v>
      </c>
      <c r="H15" s="28">
        <f t="shared" si="1"/>
        <v>353602.86003000004</v>
      </c>
    </row>
    <row r="16" spans="1:9" ht="15" customHeight="1">
      <c r="A16" t="str">
        <f t="shared" si="2"/>
        <v>C1</v>
      </c>
      <c r="B16" s="25" t="s">
        <v>32</v>
      </c>
      <c r="C16" s="25">
        <v>1</v>
      </c>
      <c r="D16" s="26">
        <v>213.15</v>
      </c>
      <c r="E16" s="26">
        <f t="shared" si="0"/>
        <v>303.38065799999998</v>
      </c>
      <c r="F16" s="27">
        <f>+G16*DATOS!$I$1</f>
        <v>106.749</v>
      </c>
      <c r="G16" s="27">
        <v>75</v>
      </c>
      <c r="H16" s="28">
        <f t="shared" si="1"/>
        <v>179753.03986500003</v>
      </c>
    </row>
    <row r="17" spans="1:8" ht="15" customHeight="1">
      <c r="A17" t="str">
        <f t="shared" si="2"/>
        <v>C2</v>
      </c>
      <c r="B17" s="25" t="s">
        <v>32</v>
      </c>
      <c r="C17" s="25">
        <f t="shared" ref="C17:C48" si="3">C16+1</f>
        <v>2</v>
      </c>
      <c r="D17" s="25">
        <v>194.23</v>
      </c>
      <c r="E17" s="26">
        <f t="shared" si="0"/>
        <v>276.45144359999995</v>
      </c>
      <c r="F17" s="27">
        <f>+G17*DATOS!$I$1</f>
        <v>106.749</v>
      </c>
      <c r="G17" s="27">
        <v>75</v>
      </c>
      <c r="H17" s="28">
        <f t="shared" si="1"/>
        <v>163797.48033299998</v>
      </c>
    </row>
    <row r="18" spans="1:8" ht="15" customHeight="1">
      <c r="A18" t="str">
        <f t="shared" si="2"/>
        <v>C3</v>
      </c>
      <c r="B18" s="25" t="s">
        <v>32</v>
      </c>
      <c r="C18" s="25">
        <f t="shared" si="3"/>
        <v>3</v>
      </c>
      <c r="D18" s="25">
        <v>192.45</v>
      </c>
      <c r="E18" s="26">
        <f t="shared" si="0"/>
        <v>273.91793399999995</v>
      </c>
      <c r="F18" s="27">
        <f>+G18*DATOS!$I$1</f>
        <v>106.749</v>
      </c>
      <c r="G18" s="27">
        <v>75</v>
      </c>
      <c r="H18" s="28">
        <f t="shared" si="1"/>
        <v>162296.37589499998</v>
      </c>
    </row>
    <row r="19" spans="1:8" ht="15" customHeight="1">
      <c r="A19" t="str">
        <f t="shared" si="2"/>
        <v>C4</v>
      </c>
      <c r="B19" s="25" t="s">
        <v>32</v>
      </c>
      <c r="C19" s="25">
        <f t="shared" si="3"/>
        <v>4</v>
      </c>
      <c r="D19" s="25">
        <v>190.66</v>
      </c>
      <c r="E19" s="26">
        <f t="shared" si="0"/>
        <v>271.37019119999997</v>
      </c>
      <c r="F19" s="27">
        <f>+G19*DATOS!$I$1</f>
        <v>106.749</v>
      </c>
      <c r="G19" s="27">
        <v>75</v>
      </c>
      <c r="H19" s="28">
        <f t="shared" si="1"/>
        <v>160786.83828599998</v>
      </c>
    </row>
    <row r="20" spans="1:8" ht="15" customHeight="1">
      <c r="A20" t="str">
        <f t="shared" si="2"/>
        <v>C5</v>
      </c>
      <c r="B20" s="25" t="s">
        <v>32</v>
      </c>
      <c r="C20" s="25">
        <f t="shared" si="3"/>
        <v>5</v>
      </c>
      <c r="D20" s="26">
        <v>189.09</v>
      </c>
      <c r="E20" s="26">
        <f t="shared" si="0"/>
        <v>269.13557879999996</v>
      </c>
      <c r="F20" s="27">
        <f>+G20*DATOS!$I$1</f>
        <v>106.749</v>
      </c>
      <c r="G20" s="27">
        <v>75</v>
      </c>
      <c r="H20" s="28">
        <f t="shared" si="1"/>
        <v>159462.83043899998</v>
      </c>
    </row>
    <row r="21" spans="1:8" ht="15" customHeight="1">
      <c r="A21" t="str">
        <f t="shared" si="2"/>
        <v>C6</v>
      </c>
      <c r="B21" s="25" t="s">
        <v>32</v>
      </c>
      <c r="C21" s="25">
        <f t="shared" si="3"/>
        <v>6</v>
      </c>
      <c r="D21" s="25">
        <v>188.38</v>
      </c>
      <c r="E21" s="26">
        <f t="shared" si="0"/>
        <v>268.12502159999997</v>
      </c>
      <c r="F21" s="27">
        <f>+G21*DATOS!$I$1</f>
        <v>106.749</v>
      </c>
      <c r="G21" s="27">
        <v>75</v>
      </c>
      <c r="H21" s="28">
        <f t="shared" si="1"/>
        <v>158864.07529800001</v>
      </c>
    </row>
    <row r="22" spans="1:8" ht="15" customHeight="1">
      <c r="A22" t="str">
        <f t="shared" si="2"/>
        <v>C7</v>
      </c>
      <c r="B22" s="25" t="s">
        <v>32</v>
      </c>
      <c r="C22" s="25">
        <f t="shared" si="3"/>
        <v>7</v>
      </c>
      <c r="D22" s="25">
        <v>187.76</v>
      </c>
      <c r="E22" s="26">
        <f t="shared" si="0"/>
        <v>267.24256319999995</v>
      </c>
      <c r="F22" s="27">
        <f>+G22*DATOS!$I$1</f>
        <v>106.749</v>
      </c>
      <c r="G22" s="27">
        <v>75</v>
      </c>
      <c r="H22" s="28">
        <f t="shared" si="1"/>
        <v>158341.21869599997</v>
      </c>
    </row>
    <row r="23" spans="1:8" ht="15" customHeight="1">
      <c r="A23" t="str">
        <f t="shared" si="2"/>
        <v>C8</v>
      </c>
      <c r="B23" s="25" t="s">
        <v>32</v>
      </c>
      <c r="C23" s="25">
        <f t="shared" si="3"/>
        <v>8</v>
      </c>
      <c r="D23" s="26">
        <v>187.14</v>
      </c>
      <c r="E23" s="26">
        <f t="shared" si="0"/>
        <v>266.36010479999999</v>
      </c>
      <c r="F23" s="27">
        <f>+G23*DATOS!$I$1</f>
        <v>106.749</v>
      </c>
      <c r="G23" s="27">
        <v>75</v>
      </c>
      <c r="H23" s="28">
        <f t="shared" si="1"/>
        <v>157818.36209399998</v>
      </c>
    </row>
    <row r="24" spans="1:8" ht="15" customHeight="1">
      <c r="A24" t="str">
        <f t="shared" si="2"/>
        <v>C9</v>
      </c>
      <c r="B24" s="25" t="s">
        <v>32</v>
      </c>
      <c r="C24" s="25">
        <f t="shared" si="3"/>
        <v>9</v>
      </c>
      <c r="D24" s="26">
        <v>186.52</v>
      </c>
      <c r="E24" s="26">
        <f t="shared" si="0"/>
        <v>265.47764640000003</v>
      </c>
      <c r="F24" s="27">
        <f>+G24*DATOS!$I$1</f>
        <v>106.749</v>
      </c>
      <c r="G24" s="27">
        <v>75</v>
      </c>
      <c r="H24" s="28">
        <f t="shared" si="1"/>
        <v>157295.505492</v>
      </c>
    </row>
    <row r="25" spans="1:8" ht="15" customHeight="1">
      <c r="A25" t="str">
        <f t="shared" si="2"/>
        <v>C10</v>
      </c>
      <c r="B25" s="25" t="s">
        <v>32</v>
      </c>
      <c r="C25" s="25">
        <f t="shared" si="3"/>
        <v>10</v>
      </c>
      <c r="D25" s="26">
        <v>185.9</v>
      </c>
      <c r="E25" s="26">
        <f t="shared" si="0"/>
        <v>264.59518800000001</v>
      </c>
      <c r="F25" s="27">
        <f>+G25*DATOS!$I$1</f>
        <v>106.749</v>
      </c>
      <c r="G25" s="27">
        <v>75</v>
      </c>
      <c r="H25" s="28">
        <f t="shared" si="1"/>
        <v>156772.64889000001</v>
      </c>
    </row>
    <row r="26" spans="1:8" ht="15" customHeight="1">
      <c r="A26" t="str">
        <f t="shared" si="2"/>
        <v>C11</v>
      </c>
      <c r="B26" s="25" t="s">
        <v>32</v>
      </c>
      <c r="C26" s="25">
        <f t="shared" si="3"/>
        <v>11</v>
      </c>
      <c r="D26" s="26">
        <v>185.41</v>
      </c>
      <c r="E26" s="26">
        <f t="shared" si="0"/>
        <v>263.89776119999999</v>
      </c>
      <c r="F26" s="27">
        <f>+G26*DATOS!$I$1</f>
        <v>106.749</v>
      </c>
      <c r="G26" s="27">
        <v>75</v>
      </c>
      <c r="H26" s="28">
        <f t="shared" si="1"/>
        <v>156359.423511</v>
      </c>
    </row>
    <row r="27" spans="1:8" ht="15" customHeight="1">
      <c r="A27" t="str">
        <f t="shared" si="2"/>
        <v>C12</v>
      </c>
      <c r="B27" s="25" t="s">
        <v>32</v>
      </c>
      <c r="C27" s="25">
        <f t="shared" si="3"/>
        <v>12</v>
      </c>
      <c r="D27" s="26">
        <v>187.05</v>
      </c>
      <c r="E27" s="26">
        <f t="shared" si="0"/>
        <v>266.23200600000001</v>
      </c>
      <c r="F27" s="27">
        <f>+G27*DATOS!$I$1</f>
        <v>106.749</v>
      </c>
      <c r="G27" s="27">
        <v>75</v>
      </c>
      <c r="H27" s="28">
        <f t="shared" si="1"/>
        <v>157742.46355500002</v>
      </c>
    </row>
    <row r="28" spans="1:8" ht="15" customHeight="1">
      <c r="A28" t="str">
        <f t="shared" si="2"/>
        <v>C13</v>
      </c>
      <c r="B28" s="25" t="s">
        <v>32</v>
      </c>
      <c r="C28" s="25">
        <f t="shared" si="3"/>
        <v>13</v>
      </c>
      <c r="D28" s="26">
        <v>189.45</v>
      </c>
      <c r="E28" s="26">
        <f t="shared" si="0"/>
        <v>269.64797399999998</v>
      </c>
      <c r="F28" s="27">
        <f>+G28*DATOS!$I$1</f>
        <v>106.749</v>
      </c>
      <c r="G28" s="27">
        <v>75</v>
      </c>
      <c r="H28" s="28">
        <f t="shared" si="1"/>
        <v>159766.42459499999</v>
      </c>
    </row>
    <row r="29" spans="1:8" ht="15" customHeight="1">
      <c r="A29" t="str">
        <f t="shared" si="2"/>
        <v>C14</v>
      </c>
      <c r="B29" s="25" t="s">
        <v>32</v>
      </c>
      <c r="C29" s="25">
        <f t="shared" si="3"/>
        <v>14</v>
      </c>
      <c r="D29" s="26">
        <v>194.37</v>
      </c>
      <c r="E29" s="26">
        <f t="shared" si="0"/>
        <v>276.65070839999998</v>
      </c>
      <c r="F29" s="27">
        <f>+G29*DATOS!$I$1</f>
        <v>106.749</v>
      </c>
      <c r="G29" s="27">
        <v>75</v>
      </c>
      <c r="H29" s="28">
        <f t="shared" si="1"/>
        <v>163915.544727</v>
      </c>
    </row>
    <row r="30" spans="1:8" ht="15" customHeight="1">
      <c r="A30" t="str">
        <f t="shared" si="2"/>
        <v>C15</v>
      </c>
      <c r="B30" s="25" t="s">
        <v>32</v>
      </c>
      <c r="C30" s="25">
        <f t="shared" si="3"/>
        <v>15</v>
      </c>
      <c r="D30" s="26">
        <v>209.16</v>
      </c>
      <c r="E30" s="26">
        <f t="shared" si="0"/>
        <v>297.7016112</v>
      </c>
      <c r="F30" s="27">
        <f>+G30*DATOS!$I$1</f>
        <v>106.749</v>
      </c>
      <c r="G30" s="27">
        <v>75</v>
      </c>
      <c r="H30" s="28">
        <f t="shared" si="1"/>
        <v>176388.20463600001</v>
      </c>
    </row>
    <row r="31" spans="1:8" ht="15" customHeight="1">
      <c r="A31" t="str">
        <f t="shared" si="2"/>
        <v>C16</v>
      </c>
      <c r="B31" s="25" t="s">
        <v>32</v>
      </c>
      <c r="C31" s="25">
        <f t="shared" si="3"/>
        <v>16</v>
      </c>
      <c r="D31" s="26">
        <v>225.14</v>
      </c>
      <c r="E31" s="26">
        <f t="shared" si="0"/>
        <v>320.44626479999994</v>
      </c>
      <c r="F31" s="27">
        <f>+G31*DATOS!$I$1</f>
        <v>106.749</v>
      </c>
      <c r="G31" s="27">
        <v>75</v>
      </c>
      <c r="H31" s="28">
        <f t="shared" si="1"/>
        <v>189864.41189399999</v>
      </c>
    </row>
    <row r="32" spans="1:8" ht="15" customHeight="1">
      <c r="A32" t="str">
        <f t="shared" si="2"/>
        <v>C17</v>
      </c>
      <c r="B32" s="25" t="s">
        <v>32</v>
      </c>
      <c r="C32" s="25">
        <f t="shared" si="3"/>
        <v>17</v>
      </c>
      <c r="D32" s="26">
        <v>241.15</v>
      </c>
      <c r="E32" s="26">
        <f t="shared" si="0"/>
        <v>343.23361799999998</v>
      </c>
      <c r="F32" s="27">
        <f>+G32*DATOS!$I$1</f>
        <v>106.749</v>
      </c>
      <c r="G32" s="27">
        <v>75</v>
      </c>
      <c r="H32" s="28">
        <f t="shared" si="1"/>
        <v>203365.918665</v>
      </c>
    </row>
    <row r="33" spans="1:8" ht="15" customHeight="1">
      <c r="A33" t="str">
        <f t="shared" si="2"/>
        <v>C18</v>
      </c>
      <c r="B33" s="25" t="s">
        <v>32</v>
      </c>
      <c r="C33" s="25">
        <f t="shared" si="3"/>
        <v>18</v>
      </c>
      <c r="D33" s="26">
        <v>257.16000000000003</v>
      </c>
      <c r="E33" s="26">
        <f t="shared" si="0"/>
        <v>366.02097120000002</v>
      </c>
      <c r="F33" s="27">
        <f>+G33*DATOS!$I$1</f>
        <v>106.749</v>
      </c>
      <c r="G33" s="27">
        <v>75</v>
      </c>
      <c r="H33" s="28">
        <f t="shared" si="1"/>
        <v>216867.42543600002</v>
      </c>
    </row>
    <row r="34" spans="1:8" ht="15" customHeight="1">
      <c r="A34" t="str">
        <f t="shared" si="2"/>
        <v>C19</v>
      </c>
      <c r="B34" s="25" t="s">
        <v>32</v>
      </c>
      <c r="C34" s="25">
        <f t="shared" si="3"/>
        <v>19</v>
      </c>
      <c r="D34" s="26">
        <v>273.17</v>
      </c>
      <c r="E34" s="26">
        <f t="shared" si="0"/>
        <v>388.8083244</v>
      </c>
      <c r="F34" s="27">
        <f>+G34*DATOS!$I$1</f>
        <v>106.749</v>
      </c>
      <c r="G34" s="27">
        <v>75</v>
      </c>
      <c r="H34" s="28">
        <f t="shared" si="1"/>
        <v>230368.93220700001</v>
      </c>
    </row>
    <row r="35" spans="1:8" ht="15" customHeight="1">
      <c r="A35" t="str">
        <f t="shared" si="2"/>
        <v>C20</v>
      </c>
      <c r="B35" s="25" t="s">
        <v>32</v>
      </c>
      <c r="C35" s="25">
        <f t="shared" si="3"/>
        <v>20</v>
      </c>
      <c r="D35" s="26">
        <v>289.18</v>
      </c>
      <c r="E35" s="26">
        <f t="shared" si="0"/>
        <v>411.59567759999999</v>
      </c>
      <c r="F35" s="27">
        <f>+G35*DATOS!$I$1</f>
        <v>106.749</v>
      </c>
      <c r="G35" s="27">
        <v>75</v>
      </c>
      <c r="H35" s="28">
        <f t="shared" si="1"/>
        <v>243870.43897800002</v>
      </c>
    </row>
    <row r="36" spans="1:8" ht="15" customHeight="1">
      <c r="A36" t="str">
        <f t="shared" si="2"/>
        <v>C21</v>
      </c>
      <c r="B36" s="25" t="s">
        <v>32</v>
      </c>
      <c r="C36" s="25">
        <f t="shared" si="3"/>
        <v>21</v>
      </c>
      <c r="D36" s="26">
        <v>305.19</v>
      </c>
      <c r="E36" s="26">
        <f t="shared" si="0"/>
        <v>434.38303079999997</v>
      </c>
      <c r="F36" s="27">
        <f>+G36*DATOS!$I$1</f>
        <v>106.749</v>
      </c>
      <c r="G36" s="27">
        <v>75</v>
      </c>
      <c r="H36" s="28">
        <f t="shared" si="1"/>
        <v>257371.94574900001</v>
      </c>
    </row>
    <row r="37" spans="1:8" ht="15" customHeight="1">
      <c r="A37" t="str">
        <f t="shared" si="2"/>
        <v>C22</v>
      </c>
      <c r="B37" s="25" t="s">
        <v>32</v>
      </c>
      <c r="C37" s="25">
        <f t="shared" si="3"/>
        <v>22</v>
      </c>
      <c r="D37" s="26">
        <v>321.2</v>
      </c>
      <c r="E37" s="26">
        <f t="shared" si="0"/>
        <v>457.17038399999996</v>
      </c>
      <c r="F37" s="27">
        <f>+G37*DATOS!$I$1</f>
        <v>106.749</v>
      </c>
      <c r="G37" s="27">
        <v>75</v>
      </c>
      <c r="H37" s="28">
        <f t="shared" si="1"/>
        <v>270873.45251999999</v>
      </c>
    </row>
    <row r="38" spans="1:8" ht="15" customHeight="1">
      <c r="A38" t="str">
        <f t="shared" si="2"/>
        <v>C23</v>
      </c>
      <c r="B38" s="25" t="s">
        <v>32</v>
      </c>
      <c r="C38" s="25">
        <f t="shared" si="3"/>
        <v>23</v>
      </c>
      <c r="D38" s="26">
        <v>337.21</v>
      </c>
      <c r="E38" s="26">
        <f t="shared" si="0"/>
        <v>479.95773719999994</v>
      </c>
      <c r="F38" s="27">
        <f>+G38*DATOS!$I$1</f>
        <v>106.749</v>
      </c>
      <c r="G38" s="27">
        <v>75</v>
      </c>
      <c r="H38" s="28">
        <f t="shared" si="1"/>
        <v>284374.95929099998</v>
      </c>
    </row>
    <row r="39" spans="1:8" ht="15" customHeight="1">
      <c r="A39" t="str">
        <f t="shared" si="2"/>
        <v>C24</v>
      </c>
      <c r="B39" s="25" t="s">
        <v>32</v>
      </c>
      <c r="C39" s="25">
        <f t="shared" si="3"/>
        <v>24</v>
      </c>
      <c r="D39" s="26">
        <v>353.22</v>
      </c>
      <c r="E39" s="26">
        <f t="shared" si="0"/>
        <v>502.74509040000004</v>
      </c>
      <c r="F39" s="27">
        <f>+G39*DATOS!$I$1</f>
        <v>106.749</v>
      </c>
      <c r="G39" s="27">
        <v>75</v>
      </c>
      <c r="H39" s="28">
        <f t="shared" si="1"/>
        <v>297876.46606200002</v>
      </c>
    </row>
    <row r="40" spans="1:8" ht="15" customHeight="1">
      <c r="A40" t="str">
        <f t="shared" si="2"/>
        <v>C25</v>
      </c>
      <c r="B40" s="25" t="s">
        <v>32</v>
      </c>
      <c r="C40" s="25">
        <f t="shared" si="3"/>
        <v>25</v>
      </c>
      <c r="D40" s="26">
        <v>369.23</v>
      </c>
      <c r="E40" s="26">
        <f t="shared" si="0"/>
        <v>525.53244359999997</v>
      </c>
      <c r="F40" s="27">
        <f>+G40*DATOS!$I$1</f>
        <v>106.749</v>
      </c>
      <c r="G40" s="27">
        <v>75</v>
      </c>
      <c r="H40" s="28">
        <f t="shared" si="1"/>
        <v>311377.97283300001</v>
      </c>
    </row>
    <row r="41" spans="1:8" ht="15" customHeight="1">
      <c r="A41" t="str">
        <f t="shared" si="2"/>
        <v>C26</v>
      </c>
      <c r="B41" s="25" t="s">
        <v>32</v>
      </c>
      <c r="C41" s="25">
        <f t="shared" si="3"/>
        <v>26</v>
      </c>
      <c r="D41" s="26">
        <v>385.25</v>
      </c>
      <c r="E41" s="26">
        <f t="shared" si="0"/>
        <v>548.33402999999998</v>
      </c>
      <c r="F41" s="27">
        <f>+G41*DATOS!$I$1</f>
        <v>106.749</v>
      </c>
      <c r="G41" s="27">
        <v>75</v>
      </c>
      <c r="H41" s="28">
        <f t="shared" si="1"/>
        <v>324887.91277500003</v>
      </c>
    </row>
    <row r="42" spans="1:8" ht="15" customHeight="1">
      <c r="A42" t="str">
        <f t="shared" si="2"/>
        <v>C27</v>
      </c>
      <c r="B42" s="25" t="s">
        <v>32</v>
      </c>
      <c r="C42" s="25">
        <f t="shared" si="3"/>
        <v>27</v>
      </c>
      <c r="D42" s="26">
        <v>401.26</v>
      </c>
      <c r="E42" s="26">
        <f t="shared" si="0"/>
        <v>571.12138319999997</v>
      </c>
      <c r="F42" s="27">
        <f>+G42*DATOS!$I$1</f>
        <v>106.749</v>
      </c>
      <c r="G42" s="27">
        <v>75</v>
      </c>
      <c r="H42" s="28">
        <f t="shared" si="1"/>
        <v>338389.41954600002</v>
      </c>
    </row>
    <row r="43" spans="1:8" ht="15" customHeight="1">
      <c r="A43" t="str">
        <f t="shared" si="2"/>
        <v>C28</v>
      </c>
      <c r="B43" s="25" t="s">
        <v>32</v>
      </c>
      <c r="C43" s="25">
        <f t="shared" si="3"/>
        <v>28</v>
      </c>
      <c r="D43" s="26">
        <v>417.27</v>
      </c>
      <c r="E43" s="26">
        <f t="shared" si="0"/>
        <v>593.90873639999995</v>
      </c>
      <c r="F43" s="27">
        <f>+G43*DATOS!$I$1</f>
        <v>106.749</v>
      </c>
      <c r="G43" s="27">
        <v>75</v>
      </c>
      <c r="H43" s="28">
        <f t="shared" si="1"/>
        <v>351890.926317</v>
      </c>
    </row>
    <row r="44" spans="1:8" ht="15" customHeight="1">
      <c r="A44" t="str">
        <f t="shared" si="2"/>
        <v>C29</v>
      </c>
      <c r="B44" s="25" t="s">
        <v>32</v>
      </c>
      <c r="C44" s="25">
        <f t="shared" si="3"/>
        <v>29</v>
      </c>
      <c r="D44" s="26">
        <v>433.28</v>
      </c>
      <c r="E44" s="26">
        <f t="shared" si="0"/>
        <v>616.69608959999994</v>
      </c>
      <c r="F44" s="27">
        <f>+G44*DATOS!$I$1</f>
        <v>106.749</v>
      </c>
      <c r="G44" s="27">
        <v>75</v>
      </c>
      <c r="H44" s="28">
        <f t="shared" si="1"/>
        <v>365392.43308799999</v>
      </c>
    </row>
    <row r="45" spans="1:8" ht="15" customHeight="1">
      <c r="A45" t="str">
        <f t="shared" si="2"/>
        <v>C30</v>
      </c>
      <c r="B45" s="25" t="s">
        <v>32</v>
      </c>
      <c r="C45" s="25">
        <f t="shared" si="3"/>
        <v>30</v>
      </c>
      <c r="D45" s="26">
        <v>449.29</v>
      </c>
      <c r="E45" s="26">
        <f t="shared" si="0"/>
        <v>639.48344280000003</v>
      </c>
      <c r="F45" s="27">
        <f>+G45*DATOS!$I$1</f>
        <v>106.749</v>
      </c>
      <c r="G45" s="27">
        <v>75</v>
      </c>
      <c r="H45" s="28">
        <f t="shared" si="1"/>
        <v>378893.93985900003</v>
      </c>
    </row>
    <row r="46" spans="1:8" ht="15" customHeight="1">
      <c r="A46" t="str">
        <f t="shared" si="2"/>
        <v>C31</v>
      </c>
      <c r="B46" s="25" t="s">
        <v>32</v>
      </c>
      <c r="C46" s="25">
        <f t="shared" si="3"/>
        <v>31</v>
      </c>
      <c r="D46" s="26">
        <v>465.3</v>
      </c>
      <c r="E46" s="26">
        <f t="shared" si="0"/>
        <v>662.27079600000002</v>
      </c>
      <c r="F46" s="27">
        <f>+G46*DATOS!$I$1</f>
        <v>106.749</v>
      </c>
      <c r="G46" s="27">
        <v>75</v>
      </c>
      <c r="H46" s="28">
        <f t="shared" si="1"/>
        <v>392395.44663000002</v>
      </c>
    </row>
    <row r="47" spans="1:8" ht="15" customHeight="1">
      <c r="A47" t="str">
        <f t="shared" si="2"/>
        <v>C32</v>
      </c>
      <c r="B47" s="25" t="s">
        <v>32</v>
      </c>
      <c r="C47" s="25">
        <f t="shared" si="3"/>
        <v>32</v>
      </c>
      <c r="D47" s="26">
        <v>481.31</v>
      </c>
      <c r="E47" s="26">
        <f t="shared" si="0"/>
        <v>685.0581492</v>
      </c>
      <c r="F47" s="27">
        <f>+G47*DATOS!$I$1</f>
        <v>106.749</v>
      </c>
      <c r="G47" s="27">
        <v>75</v>
      </c>
      <c r="H47" s="28">
        <f t="shared" si="1"/>
        <v>405896.95340100001</v>
      </c>
    </row>
    <row r="48" spans="1:8" ht="15" customHeight="1">
      <c r="A48" t="str">
        <f t="shared" si="2"/>
        <v>C33</v>
      </c>
      <c r="B48" s="25" t="s">
        <v>32</v>
      </c>
      <c r="C48" s="25">
        <f t="shared" si="3"/>
        <v>33</v>
      </c>
      <c r="D48" s="26">
        <v>497.32</v>
      </c>
      <c r="E48" s="26">
        <f t="shared" si="0"/>
        <v>707.84550239999999</v>
      </c>
      <c r="F48" s="27">
        <f>+G48*DATOS!$I$1</f>
        <v>106.749</v>
      </c>
      <c r="G48" s="27">
        <v>75</v>
      </c>
      <c r="H48" s="28">
        <f t="shared" si="1"/>
        <v>419398.46017199999</v>
      </c>
    </row>
    <row r="49" spans="1:8" ht="15" customHeight="1">
      <c r="A49" t="str">
        <f t="shared" si="2"/>
        <v>C34</v>
      </c>
      <c r="B49" s="25" t="s">
        <v>32</v>
      </c>
      <c r="C49" s="25">
        <f t="shared" ref="C49:C65" si="4">C48+1</f>
        <v>34</v>
      </c>
      <c r="D49" s="26">
        <v>513.33000000000004</v>
      </c>
      <c r="E49" s="26">
        <f t="shared" si="0"/>
        <v>730.63285559999997</v>
      </c>
      <c r="F49" s="27">
        <f>+G49*DATOS!$I$1</f>
        <v>106.749</v>
      </c>
      <c r="G49" s="27">
        <v>75</v>
      </c>
      <c r="H49" s="28">
        <f t="shared" si="1"/>
        <v>432899.96694300004</v>
      </c>
    </row>
    <row r="50" spans="1:8" ht="15" customHeight="1">
      <c r="A50" t="str">
        <f t="shared" si="2"/>
        <v>C35</v>
      </c>
      <c r="B50" s="25" t="s">
        <v>32</v>
      </c>
      <c r="C50" s="25">
        <f t="shared" si="4"/>
        <v>35</v>
      </c>
      <c r="D50" s="26">
        <v>340</v>
      </c>
      <c r="E50" s="26">
        <f t="shared" si="0"/>
        <v>483.92879999999997</v>
      </c>
      <c r="F50" s="27">
        <f>+G50*DATOS!$I$1</f>
        <v>106.749</v>
      </c>
      <c r="G50" s="27">
        <v>75</v>
      </c>
      <c r="H50" s="28">
        <f t="shared" si="1"/>
        <v>286727.81399999995</v>
      </c>
    </row>
    <row r="51" spans="1:8" ht="15" customHeight="1">
      <c r="A51" t="str">
        <f t="shared" si="2"/>
        <v>C36</v>
      </c>
      <c r="B51" s="25" t="s">
        <v>32</v>
      </c>
      <c r="C51" s="25">
        <f t="shared" si="4"/>
        <v>36</v>
      </c>
      <c r="D51" s="26">
        <v>340</v>
      </c>
      <c r="E51" s="26">
        <f t="shared" si="0"/>
        <v>483.92879999999997</v>
      </c>
      <c r="F51" s="27">
        <f>+G51*DATOS!$I$1</f>
        <v>106.749</v>
      </c>
      <c r="G51" s="27">
        <v>75</v>
      </c>
      <c r="H51" s="28">
        <f t="shared" si="1"/>
        <v>286727.81399999995</v>
      </c>
    </row>
    <row r="52" spans="1:8" ht="15" customHeight="1">
      <c r="A52" t="str">
        <f t="shared" si="2"/>
        <v>C37</v>
      </c>
      <c r="B52" s="25" t="s">
        <v>32</v>
      </c>
      <c r="C52" s="25">
        <f t="shared" si="4"/>
        <v>37</v>
      </c>
      <c r="D52" s="26">
        <v>340</v>
      </c>
      <c r="E52" s="26">
        <f t="shared" si="0"/>
        <v>483.92879999999997</v>
      </c>
      <c r="F52" s="27">
        <f>+G52*DATOS!$I$1</f>
        <v>106.749</v>
      </c>
      <c r="G52" s="27">
        <v>75</v>
      </c>
      <c r="H52" s="28">
        <f t="shared" si="1"/>
        <v>286727.81399999995</v>
      </c>
    </row>
    <row r="53" spans="1:8" ht="15" customHeight="1">
      <c r="A53" t="str">
        <f t="shared" si="2"/>
        <v>C38</v>
      </c>
      <c r="B53" s="25" t="s">
        <v>32</v>
      </c>
      <c r="C53" s="25">
        <f t="shared" si="4"/>
        <v>38</v>
      </c>
      <c r="D53" s="26">
        <v>576.07000000000005</v>
      </c>
      <c r="E53" s="26">
        <f t="shared" si="0"/>
        <v>819.9319524</v>
      </c>
      <c r="F53" s="27">
        <f>+G53*DATOS!$I$1</f>
        <v>106.749</v>
      </c>
      <c r="G53" s="27">
        <v>75</v>
      </c>
      <c r="H53" s="28">
        <f t="shared" si="1"/>
        <v>485809.68179700006</v>
      </c>
    </row>
    <row r="54" spans="1:8" ht="15" customHeight="1">
      <c r="A54" t="str">
        <f t="shared" si="2"/>
        <v>C39</v>
      </c>
      <c r="B54" s="25" t="s">
        <v>32</v>
      </c>
      <c r="C54" s="25">
        <f t="shared" si="4"/>
        <v>39</v>
      </c>
      <c r="D54" s="26">
        <v>470</v>
      </c>
      <c r="E54" s="26">
        <f t="shared" si="0"/>
        <v>668.96039999999994</v>
      </c>
      <c r="F54" s="27">
        <f>+G54*DATOS!$I$1</f>
        <v>106.749</v>
      </c>
      <c r="G54" s="27">
        <v>75</v>
      </c>
      <c r="H54" s="28">
        <f t="shared" si="1"/>
        <v>396359.03700000001</v>
      </c>
    </row>
    <row r="55" spans="1:8" ht="15" customHeight="1">
      <c r="A55" t="str">
        <f t="shared" si="2"/>
        <v>C40</v>
      </c>
      <c r="B55" s="25" t="s">
        <v>32</v>
      </c>
      <c r="C55" s="25">
        <f t="shared" si="4"/>
        <v>40</v>
      </c>
      <c r="D55" s="26">
        <v>461.32</v>
      </c>
      <c r="E55" s="26">
        <f t="shared" si="0"/>
        <v>656.6059823999999</v>
      </c>
      <c r="F55" s="27">
        <f>+G55*DATOS!$I$1</f>
        <v>106.749</v>
      </c>
      <c r="G55" s="27">
        <v>75</v>
      </c>
      <c r="H55" s="28">
        <f t="shared" si="1"/>
        <v>389039.04457199998</v>
      </c>
    </row>
    <row r="56" spans="1:8" ht="15" customHeight="1">
      <c r="A56" t="str">
        <f t="shared" si="2"/>
        <v>C41</v>
      </c>
      <c r="B56" s="25" t="s">
        <v>32</v>
      </c>
      <c r="C56" s="25">
        <f t="shared" si="4"/>
        <v>41</v>
      </c>
      <c r="D56" s="26">
        <v>411.05</v>
      </c>
      <c r="E56" s="26">
        <f t="shared" si="0"/>
        <v>585.05568600000004</v>
      </c>
      <c r="F56" s="27">
        <f>+G56*DATOS!$I$1</f>
        <v>106.749</v>
      </c>
      <c r="G56" s="27">
        <v>75</v>
      </c>
      <c r="H56" s="28">
        <f t="shared" si="1"/>
        <v>346645.49395500001</v>
      </c>
    </row>
    <row r="57" spans="1:8" ht="15" customHeight="1">
      <c r="A57" t="str">
        <f t="shared" si="2"/>
        <v>C42</v>
      </c>
      <c r="B57" s="25" t="s">
        <v>32</v>
      </c>
      <c r="C57" s="25">
        <f t="shared" si="4"/>
        <v>42</v>
      </c>
      <c r="D57" s="26">
        <v>420.66</v>
      </c>
      <c r="E57" s="26">
        <f t="shared" si="0"/>
        <v>598.73379120000004</v>
      </c>
      <c r="F57" s="27">
        <f>+G57*DATOS!$I$1</f>
        <v>106.749</v>
      </c>
      <c r="G57" s="27">
        <v>75</v>
      </c>
      <c r="H57" s="28">
        <f t="shared" si="1"/>
        <v>354749.77128599997</v>
      </c>
    </row>
    <row r="58" spans="1:8" ht="15" customHeight="1">
      <c r="A58" t="str">
        <f t="shared" si="2"/>
        <v>C43</v>
      </c>
      <c r="B58" s="25" t="s">
        <v>32</v>
      </c>
      <c r="C58" s="25">
        <f t="shared" si="4"/>
        <v>43</v>
      </c>
      <c r="D58" s="26">
        <v>430.27</v>
      </c>
      <c r="E58" s="26">
        <f t="shared" si="0"/>
        <v>612.41189639999993</v>
      </c>
      <c r="F58" s="27">
        <f>+G58*DATOS!$I$1</f>
        <v>106.749</v>
      </c>
      <c r="G58" s="27">
        <v>75</v>
      </c>
      <c r="H58" s="28">
        <f t="shared" si="1"/>
        <v>362854.04861699999</v>
      </c>
    </row>
    <row r="59" spans="1:8" ht="15" customHeight="1">
      <c r="A59" t="str">
        <f t="shared" si="2"/>
        <v>C44</v>
      </c>
      <c r="B59" s="25" t="s">
        <v>32</v>
      </c>
      <c r="C59" s="25">
        <f t="shared" si="4"/>
        <v>44</v>
      </c>
      <c r="D59" s="26">
        <v>439.88</v>
      </c>
      <c r="E59" s="26">
        <f t="shared" si="0"/>
        <v>626.09000159999994</v>
      </c>
      <c r="F59" s="27">
        <f>+G59*DATOS!$I$1</f>
        <v>106.749</v>
      </c>
      <c r="G59" s="27">
        <v>75</v>
      </c>
      <c r="H59" s="28">
        <f t="shared" si="1"/>
        <v>370958.32594800001</v>
      </c>
    </row>
    <row r="60" spans="1:8" ht="15" customHeight="1">
      <c r="A60" t="str">
        <f t="shared" si="2"/>
        <v>C45</v>
      </c>
      <c r="B60" s="25" t="s">
        <v>32</v>
      </c>
      <c r="C60" s="25">
        <f t="shared" si="4"/>
        <v>45</v>
      </c>
      <c r="D60" s="26">
        <v>449.49</v>
      </c>
      <c r="E60" s="26">
        <f t="shared" si="0"/>
        <v>639.76810679999994</v>
      </c>
      <c r="F60" s="27">
        <f>+G60*DATOS!$I$1</f>
        <v>106.749</v>
      </c>
      <c r="G60" s="27">
        <v>75</v>
      </c>
      <c r="H60" s="28">
        <f t="shared" si="1"/>
        <v>379062.60327899997</v>
      </c>
    </row>
    <row r="61" spans="1:8" ht="15" customHeight="1">
      <c r="A61" t="str">
        <f t="shared" si="2"/>
        <v>C46</v>
      </c>
      <c r="B61" s="25" t="s">
        <v>32</v>
      </c>
      <c r="C61" s="25">
        <f t="shared" si="4"/>
        <v>46</v>
      </c>
      <c r="D61" s="26">
        <v>459.1</v>
      </c>
      <c r="E61" s="26">
        <f t="shared" si="0"/>
        <v>653.44621199999995</v>
      </c>
      <c r="F61" s="27">
        <f>+G61*DATOS!$I$1</f>
        <v>106.749</v>
      </c>
      <c r="G61" s="27">
        <v>75</v>
      </c>
      <c r="H61" s="28">
        <f t="shared" si="1"/>
        <v>387166.88061000005</v>
      </c>
    </row>
    <row r="62" spans="1:8" ht="15" customHeight="1">
      <c r="A62" t="str">
        <f t="shared" si="2"/>
        <v>C47</v>
      </c>
      <c r="B62" s="25" t="s">
        <v>32</v>
      </c>
      <c r="C62" s="25">
        <f t="shared" si="4"/>
        <v>47</v>
      </c>
      <c r="D62" s="26">
        <v>468.71</v>
      </c>
      <c r="E62" s="26">
        <f t="shared" si="0"/>
        <v>667.12431719999995</v>
      </c>
      <c r="F62" s="27">
        <f>+G62*DATOS!$I$1</f>
        <v>106.749</v>
      </c>
      <c r="G62" s="27">
        <v>75</v>
      </c>
      <c r="H62" s="28">
        <f t="shared" si="1"/>
        <v>395271.15794099995</v>
      </c>
    </row>
    <row r="63" spans="1:8" ht="15" customHeight="1">
      <c r="A63" t="str">
        <f t="shared" si="2"/>
        <v>C48</v>
      </c>
      <c r="B63" s="25" t="s">
        <v>32</v>
      </c>
      <c r="C63" s="25">
        <f t="shared" si="4"/>
        <v>48</v>
      </c>
      <c r="D63" s="26">
        <v>478.32</v>
      </c>
      <c r="E63" s="26">
        <f t="shared" si="0"/>
        <v>680.80242239999995</v>
      </c>
      <c r="F63" s="27">
        <f>+G63*DATOS!$I$1</f>
        <v>106.749</v>
      </c>
      <c r="G63" s="27">
        <v>75</v>
      </c>
      <c r="H63" s="28">
        <f t="shared" si="1"/>
        <v>403375.43527199997</v>
      </c>
    </row>
    <row r="64" spans="1:8" ht="15" customHeight="1">
      <c r="A64" t="str">
        <f t="shared" si="2"/>
        <v>C49</v>
      </c>
      <c r="B64" s="25" t="s">
        <v>32</v>
      </c>
      <c r="C64" s="25">
        <f t="shared" si="4"/>
        <v>49</v>
      </c>
      <c r="D64" s="26">
        <v>487.93</v>
      </c>
      <c r="E64" s="26">
        <f t="shared" si="0"/>
        <v>694.48052759999996</v>
      </c>
      <c r="F64" s="27">
        <f>+G64*DATOS!$I$1</f>
        <v>106.749</v>
      </c>
      <c r="G64" s="27">
        <v>75</v>
      </c>
      <c r="H64" s="28">
        <f t="shared" si="1"/>
        <v>411479.71260300005</v>
      </c>
    </row>
    <row r="65" spans="1:8" ht="15" customHeight="1">
      <c r="A65" t="str">
        <f t="shared" si="2"/>
        <v>C50</v>
      </c>
      <c r="B65" s="25" t="s">
        <v>32</v>
      </c>
      <c r="C65" s="25">
        <f t="shared" si="4"/>
        <v>50</v>
      </c>
      <c r="D65" s="26">
        <v>497.49</v>
      </c>
      <c r="E65" s="26">
        <f t="shared" si="0"/>
        <v>708.08746680000002</v>
      </c>
      <c r="F65" s="27">
        <f>+G65*DATOS!$I$1</f>
        <v>106.749</v>
      </c>
      <c r="G65" s="27">
        <v>75</v>
      </c>
      <c r="H65" s="28">
        <f t="shared" si="1"/>
        <v>419541.82407900004</v>
      </c>
    </row>
    <row r="66" spans="1:8" ht="15" customHeight="1">
      <c r="A66" t="str">
        <f t="shared" si="2"/>
        <v>D1</v>
      </c>
      <c r="B66" s="25" t="s">
        <v>33</v>
      </c>
      <c r="C66" s="25">
        <v>1</v>
      </c>
      <c r="D66" s="26">
        <v>283.23</v>
      </c>
      <c r="E66" s="26">
        <f t="shared" ref="E66:E129" si="5">D66*1.42332</f>
        <v>403.1269236</v>
      </c>
      <c r="F66" s="27">
        <f>+G66*DATOS!$I$1</f>
        <v>106.749</v>
      </c>
      <c r="G66" s="27">
        <v>75</v>
      </c>
      <c r="H66" s="28">
        <f t="shared" ref="H66:H129" si="6">+((D66*F66)*7.9)</f>
        <v>238852.70223300002</v>
      </c>
    </row>
    <row r="67" spans="1:8" ht="15" customHeight="1">
      <c r="A67" t="str">
        <f t="shared" ref="A67:A130" si="7">+_xlfn.CONCAT(B67,C67)</f>
        <v>D2</v>
      </c>
      <c r="B67" s="25" t="s">
        <v>33</v>
      </c>
      <c r="C67" s="25">
        <f t="shared" ref="C67:C96" si="8">C66+1</f>
        <v>2</v>
      </c>
      <c r="D67" s="26">
        <v>260</v>
      </c>
      <c r="E67" s="26">
        <f t="shared" si="5"/>
        <v>370.06319999999999</v>
      </c>
      <c r="F67" s="27">
        <f>+G67*DATOS!$I$1</f>
        <v>106.749</v>
      </c>
      <c r="G67" s="27">
        <v>75</v>
      </c>
      <c r="H67" s="28">
        <f t="shared" si="6"/>
        <v>219262.446</v>
      </c>
    </row>
    <row r="68" spans="1:8" ht="15" customHeight="1">
      <c r="A68" t="str">
        <f t="shared" si="7"/>
        <v>D3</v>
      </c>
      <c r="B68" s="25" t="s">
        <v>33</v>
      </c>
      <c r="C68" s="25">
        <f t="shared" si="8"/>
        <v>3</v>
      </c>
      <c r="D68" s="26">
        <v>260</v>
      </c>
      <c r="E68" s="26">
        <f t="shared" si="5"/>
        <v>370.06319999999999</v>
      </c>
      <c r="F68" s="27">
        <f>+G68*DATOS!$I$1</f>
        <v>106.749</v>
      </c>
      <c r="G68" s="27">
        <v>75</v>
      </c>
      <c r="H68" s="28">
        <f t="shared" si="6"/>
        <v>219262.446</v>
      </c>
    </row>
    <row r="69" spans="1:8" ht="15" customHeight="1">
      <c r="A69" t="str">
        <f t="shared" si="7"/>
        <v>D4</v>
      </c>
      <c r="B69" s="25" t="s">
        <v>33</v>
      </c>
      <c r="C69" s="25">
        <f t="shared" si="8"/>
        <v>4</v>
      </c>
      <c r="D69" s="26">
        <v>260</v>
      </c>
      <c r="E69" s="26">
        <f t="shared" si="5"/>
        <v>370.06319999999999</v>
      </c>
      <c r="F69" s="27">
        <f>+G69*DATOS!$I$1</f>
        <v>106.749</v>
      </c>
      <c r="G69" s="27">
        <v>75</v>
      </c>
      <c r="H69" s="28">
        <f t="shared" si="6"/>
        <v>219262.446</v>
      </c>
    </row>
    <row r="70" spans="1:8" ht="15" customHeight="1">
      <c r="A70" t="str">
        <f t="shared" si="7"/>
        <v>D5</v>
      </c>
      <c r="B70" s="25" t="s">
        <v>33</v>
      </c>
      <c r="C70" s="25">
        <f t="shared" si="8"/>
        <v>5</v>
      </c>
      <c r="D70" s="26">
        <v>260</v>
      </c>
      <c r="E70" s="26">
        <f t="shared" si="5"/>
        <v>370.06319999999999</v>
      </c>
      <c r="F70" s="27">
        <f>+G70*DATOS!$I$1</f>
        <v>106.749</v>
      </c>
      <c r="G70" s="27">
        <v>75</v>
      </c>
      <c r="H70" s="28">
        <f t="shared" si="6"/>
        <v>219262.446</v>
      </c>
    </row>
    <row r="71" spans="1:8" ht="15" customHeight="1">
      <c r="A71" t="str">
        <f t="shared" si="7"/>
        <v>D6</v>
      </c>
      <c r="B71" s="25" t="s">
        <v>33</v>
      </c>
      <c r="C71" s="25">
        <f t="shared" si="8"/>
        <v>6</v>
      </c>
      <c r="D71" s="26">
        <v>260</v>
      </c>
      <c r="E71" s="26">
        <f t="shared" si="5"/>
        <v>370.06319999999999</v>
      </c>
      <c r="F71" s="27">
        <f>+G71*DATOS!$I$1</f>
        <v>106.749</v>
      </c>
      <c r="G71" s="27">
        <v>75</v>
      </c>
      <c r="H71" s="28">
        <f t="shared" si="6"/>
        <v>219262.446</v>
      </c>
    </row>
    <row r="72" spans="1:8" ht="15" customHeight="1">
      <c r="A72" t="str">
        <f t="shared" si="7"/>
        <v>D7</v>
      </c>
      <c r="B72" s="25" t="s">
        <v>33</v>
      </c>
      <c r="C72" s="25">
        <f t="shared" si="8"/>
        <v>7</v>
      </c>
      <c r="D72" s="26">
        <v>260</v>
      </c>
      <c r="E72" s="26">
        <f t="shared" si="5"/>
        <v>370.06319999999999</v>
      </c>
      <c r="F72" s="27">
        <f>+G72*DATOS!$I$1</f>
        <v>106.749</v>
      </c>
      <c r="G72" s="27">
        <v>75</v>
      </c>
      <c r="H72" s="28">
        <f t="shared" si="6"/>
        <v>219262.446</v>
      </c>
    </row>
    <row r="73" spans="1:8" ht="15" customHeight="1">
      <c r="A73" t="str">
        <f t="shared" si="7"/>
        <v>D8</v>
      </c>
      <c r="B73" s="25" t="s">
        <v>33</v>
      </c>
      <c r="C73" s="25">
        <f t="shared" si="8"/>
        <v>8</v>
      </c>
      <c r="D73" s="26">
        <v>260</v>
      </c>
      <c r="E73" s="26">
        <f t="shared" si="5"/>
        <v>370.06319999999999</v>
      </c>
      <c r="F73" s="27">
        <f>+G73*DATOS!$I$1</f>
        <v>106.749</v>
      </c>
      <c r="G73" s="27">
        <v>75</v>
      </c>
      <c r="H73" s="28">
        <f t="shared" si="6"/>
        <v>219262.446</v>
      </c>
    </row>
    <row r="74" spans="1:8" ht="15" customHeight="1">
      <c r="A74" t="str">
        <f t="shared" si="7"/>
        <v>D9</v>
      </c>
      <c r="B74" s="25" t="s">
        <v>33</v>
      </c>
      <c r="C74" s="25">
        <f t="shared" si="8"/>
        <v>9</v>
      </c>
      <c r="D74" s="26">
        <v>260</v>
      </c>
      <c r="E74" s="26">
        <f t="shared" si="5"/>
        <v>370.06319999999999</v>
      </c>
      <c r="F74" s="27">
        <f>+G74*DATOS!$I$1</f>
        <v>106.749</v>
      </c>
      <c r="G74" s="27">
        <v>75</v>
      </c>
      <c r="H74" s="28">
        <f t="shared" si="6"/>
        <v>219262.446</v>
      </c>
    </row>
    <row r="75" spans="1:8" ht="15" customHeight="1">
      <c r="A75" t="str">
        <f t="shared" si="7"/>
        <v>D10</v>
      </c>
      <c r="B75" s="25" t="s">
        <v>33</v>
      </c>
      <c r="C75" s="25">
        <f t="shared" si="8"/>
        <v>10</v>
      </c>
      <c r="D75" s="26">
        <v>260</v>
      </c>
      <c r="E75" s="26">
        <f t="shared" si="5"/>
        <v>370.06319999999999</v>
      </c>
      <c r="F75" s="27">
        <f>+G75*DATOS!$I$1</f>
        <v>106.749</v>
      </c>
      <c r="G75" s="27">
        <v>75</v>
      </c>
      <c r="H75" s="28">
        <f t="shared" si="6"/>
        <v>219262.446</v>
      </c>
    </row>
    <row r="76" spans="1:8" ht="15" customHeight="1">
      <c r="A76" t="str">
        <f t="shared" si="7"/>
        <v>D11</v>
      </c>
      <c r="B76" s="25" t="s">
        <v>33</v>
      </c>
      <c r="C76" s="25">
        <f t="shared" si="8"/>
        <v>11</v>
      </c>
      <c r="D76" s="26">
        <v>260</v>
      </c>
      <c r="E76" s="26">
        <f t="shared" si="5"/>
        <v>370.06319999999999</v>
      </c>
      <c r="F76" s="27">
        <f>+G76*DATOS!$I$1</f>
        <v>106.749</v>
      </c>
      <c r="G76" s="27">
        <v>75</v>
      </c>
      <c r="H76" s="28">
        <f t="shared" si="6"/>
        <v>219262.446</v>
      </c>
    </row>
    <row r="77" spans="1:8" ht="15" customHeight="1">
      <c r="A77" t="str">
        <f t="shared" si="7"/>
        <v>D12</v>
      </c>
      <c r="B77" s="25" t="s">
        <v>33</v>
      </c>
      <c r="C77" s="25">
        <f t="shared" si="8"/>
        <v>12</v>
      </c>
      <c r="D77" s="26">
        <v>260</v>
      </c>
      <c r="E77" s="26">
        <f t="shared" si="5"/>
        <v>370.06319999999999</v>
      </c>
      <c r="F77" s="27">
        <f>+G77*DATOS!$I$1</f>
        <v>106.749</v>
      </c>
      <c r="G77" s="27">
        <v>75</v>
      </c>
      <c r="H77" s="28">
        <f t="shared" si="6"/>
        <v>219262.446</v>
      </c>
    </row>
    <row r="78" spans="1:8" ht="15" customHeight="1">
      <c r="A78" t="str">
        <f t="shared" si="7"/>
        <v>D13</v>
      </c>
      <c r="B78" s="25" t="s">
        <v>33</v>
      </c>
      <c r="C78" s="25">
        <f t="shared" si="8"/>
        <v>13</v>
      </c>
      <c r="D78" s="26">
        <v>260</v>
      </c>
      <c r="E78" s="26">
        <f t="shared" si="5"/>
        <v>370.06319999999999</v>
      </c>
      <c r="F78" s="27">
        <f>+G78*DATOS!$I$1</f>
        <v>106.749</v>
      </c>
      <c r="G78" s="27">
        <v>75</v>
      </c>
      <c r="H78" s="28">
        <f t="shared" si="6"/>
        <v>219262.446</v>
      </c>
    </row>
    <row r="79" spans="1:8" ht="15" customHeight="1">
      <c r="A79" t="str">
        <f t="shared" si="7"/>
        <v>D14</v>
      </c>
      <c r="B79" s="25" t="s">
        <v>33</v>
      </c>
      <c r="C79" s="25">
        <f t="shared" si="8"/>
        <v>14</v>
      </c>
      <c r="D79" s="26">
        <v>260</v>
      </c>
      <c r="E79" s="26">
        <f t="shared" si="5"/>
        <v>370.06319999999999</v>
      </c>
      <c r="F79" s="27">
        <f>+G79*DATOS!$I$1</f>
        <v>106.749</v>
      </c>
      <c r="G79" s="27">
        <v>75</v>
      </c>
      <c r="H79" s="28">
        <f t="shared" si="6"/>
        <v>219262.446</v>
      </c>
    </row>
    <row r="80" spans="1:8" ht="15" customHeight="1">
      <c r="A80" t="str">
        <f t="shared" si="7"/>
        <v>D15</v>
      </c>
      <c r="B80" s="25" t="s">
        <v>33</v>
      </c>
      <c r="C80" s="25">
        <f t="shared" si="8"/>
        <v>15</v>
      </c>
      <c r="D80" s="26">
        <v>260</v>
      </c>
      <c r="E80" s="26">
        <f t="shared" si="5"/>
        <v>370.06319999999999</v>
      </c>
      <c r="F80" s="27">
        <f>+G80*DATOS!$I$1</f>
        <v>106.749</v>
      </c>
      <c r="G80" s="27">
        <v>75</v>
      </c>
      <c r="H80" s="28">
        <f t="shared" si="6"/>
        <v>219262.446</v>
      </c>
    </row>
    <row r="81" spans="1:8" ht="15" customHeight="1">
      <c r="A81" t="str">
        <f t="shared" si="7"/>
        <v>D16</v>
      </c>
      <c r="B81" s="25" t="s">
        <v>33</v>
      </c>
      <c r="C81" s="25">
        <f t="shared" si="8"/>
        <v>16</v>
      </c>
      <c r="D81" s="26">
        <v>260</v>
      </c>
      <c r="E81" s="26">
        <f t="shared" si="5"/>
        <v>370.06319999999999</v>
      </c>
      <c r="F81" s="27">
        <f>+G81*DATOS!$I$1</f>
        <v>106.749</v>
      </c>
      <c r="G81" s="27">
        <v>75</v>
      </c>
      <c r="H81" s="28">
        <f t="shared" si="6"/>
        <v>219262.446</v>
      </c>
    </row>
    <row r="82" spans="1:8" ht="15" customHeight="1">
      <c r="A82" t="str">
        <f t="shared" si="7"/>
        <v>D17</v>
      </c>
      <c r="B82" s="25" t="s">
        <v>33</v>
      </c>
      <c r="C82" s="25">
        <f t="shared" si="8"/>
        <v>17</v>
      </c>
      <c r="D82" s="26">
        <v>260</v>
      </c>
      <c r="E82" s="26">
        <f t="shared" si="5"/>
        <v>370.06319999999999</v>
      </c>
      <c r="F82" s="27">
        <f>+G82*DATOS!$I$1</f>
        <v>106.749</v>
      </c>
      <c r="G82" s="27">
        <v>75</v>
      </c>
      <c r="H82" s="28">
        <f t="shared" si="6"/>
        <v>219262.446</v>
      </c>
    </row>
    <row r="83" spans="1:8" ht="15" customHeight="1">
      <c r="A83" t="str">
        <f t="shared" si="7"/>
        <v>D18</v>
      </c>
      <c r="B83" s="25" t="s">
        <v>33</v>
      </c>
      <c r="C83" s="25">
        <f t="shared" si="8"/>
        <v>18</v>
      </c>
      <c r="D83" s="26">
        <v>284.07</v>
      </c>
      <c r="E83" s="26">
        <f t="shared" si="5"/>
        <v>404.32251239999999</v>
      </c>
      <c r="F83" s="27">
        <f>+G83*DATOS!$I$1</f>
        <v>106.749</v>
      </c>
      <c r="G83" s="27">
        <v>75</v>
      </c>
      <c r="H83" s="28">
        <f t="shared" si="6"/>
        <v>239561.08859699999</v>
      </c>
    </row>
    <row r="84" spans="1:8" ht="15" customHeight="1">
      <c r="A84" t="str">
        <f t="shared" si="7"/>
        <v>D19</v>
      </c>
      <c r="B84" s="25" t="s">
        <v>33</v>
      </c>
      <c r="C84" s="25">
        <f t="shared" si="8"/>
        <v>19</v>
      </c>
      <c r="D84" s="26">
        <v>260</v>
      </c>
      <c r="E84" s="26">
        <f t="shared" si="5"/>
        <v>370.06319999999999</v>
      </c>
      <c r="F84" s="27">
        <f>+G84*DATOS!$I$1</f>
        <v>106.749</v>
      </c>
      <c r="G84" s="27">
        <v>75</v>
      </c>
      <c r="H84" s="28">
        <f t="shared" si="6"/>
        <v>219262.446</v>
      </c>
    </row>
    <row r="85" spans="1:8" ht="15" customHeight="1">
      <c r="A85" t="str">
        <f t="shared" si="7"/>
        <v>D20</v>
      </c>
      <c r="B85" s="25" t="s">
        <v>33</v>
      </c>
      <c r="C85" s="25">
        <f t="shared" si="8"/>
        <v>20</v>
      </c>
      <c r="D85" s="26">
        <v>260</v>
      </c>
      <c r="E85" s="26">
        <f t="shared" si="5"/>
        <v>370.06319999999999</v>
      </c>
      <c r="F85" s="27">
        <f>+G85*DATOS!$I$1</f>
        <v>106.749</v>
      </c>
      <c r="G85" s="27">
        <v>75</v>
      </c>
      <c r="H85" s="28">
        <f t="shared" si="6"/>
        <v>219262.446</v>
      </c>
    </row>
    <row r="86" spans="1:8" ht="15" customHeight="1">
      <c r="A86" t="str">
        <f t="shared" si="7"/>
        <v>D21</v>
      </c>
      <c r="B86" s="25" t="s">
        <v>33</v>
      </c>
      <c r="C86" s="25">
        <f t="shared" si="8"/>
        <v>21</v>
      </c>
      <c r="D86" s="26">
        <v>260</v>
      </c>
      <c r="E86" s="26">
        <f t="shared" si="5"/>
        <v>370.06319999999999</v>
      </c>
      <c r="F86" s="27">
        <f>+G86*DATOS!$I$1</f>
        <v>106.749</v>
      </c>
      <c r="G86" s="27">
        <v>75</v>
      </c>
      <c r="H86" s="28">
        <f t="shared" si="6"/>
        <v>219262.446</v>
      </c>
    </row>
    <row r="87" spans="1:8" ht="15" customHeight="1">
      <c r="A87" t="str">
        <f t="shared" si="7"/>
        <v>D22</v>
      </c>
      <c r="B87" s="25" t="s">
        <v>33</v>
      </c>
      <c r="C87" s="25">
        <f t="shared" si="8"/>
        <v>22</v>
      </c>
      <c r="D87" s="26">
        <v>260</v>
      </c>
      <c r="E87" s="26">
        <f t="shared" si="5"/>
        <v>370.06319999999999</v>
      </c>
      <c r="F87" s="27">
        <f>+G87*DATOS!$I$1</f>
        <v>106.749</v>
      </c>
      <c r="G87" s="27">
        <v>75</v>
      </c>
      <c r="H87" s="28">
        <f t="shared" si="6"/>
        <v>219262.446</v>
      </c>
    </row>
    <row r="88" spans="1:8" ht="15" customHeight="1">
      <c r="A88" t="str">
        <f t="shared" si="7"/>
        <v>D23</v>
      </c>
      <c r="B88" s="25" t="s">
        <v>33</v>
      </c>
      <c r="C88" s="25">
        <f t="shared" si="8"/>
        <v>23</v>
      </c>
      <c r="D88" s="26">
        <v>260</v>
      </c>
      <c r="E88" s="26">
        <f t="shared" si="5"/>
        <v>370.06319999999999</v>
      </c>
      <c r="F88" s="27">
        <f>+G88*DATOS!$I$1</f>
        <v>106.749</v>
      </c>
      <c r="G88" s="27">
        <v>75</v>
      </c>
      <c r="H88" s="28">
        <f t="shared" si="6"/>
        <v>219262.446</v>
      </c>
    </row>
    <row r="89" spans="1:8" ht="15" customHeight="1">
      <c r="A89" t="str">
        <f t="shared" si="7"/>
        <v>D24</v>
      </c>
      <c r="B89" s="25" t="s">
        <v>33</v>
      </c>
      <c r="C89" s="25">
        <f t="shared" si="8"/>
        <v>24</v>
      </c>
      <c r="D89" s="26">
        <v>260</v>
      </c>
      <c r="E89" s="26">
        <f t="shared" si="5"/>
        <v>370.06319999999999</v>
      </c>
      <c r="F89" s="27">
        <f>+G89*DATOS!$I$1</f>
        <v>106.749</v>
      </c>
      <c r="G89" s="27">
        <v>75</v>
      </c>
      <c r="H89" s="28">
        <f t="shared" si="6"/>
        <v>219262.446</v>
      </c>
    </row>
    <row r="90" spans="1:8" ht="15" customHeight="1">
      <c r="A90" t="str">
        <f t="shared" si="7"/>
        <v>D25</v>
      </c>
      <c r="B90" s="25" t="s">
        <v>33</v>
      </c>
      <c r="C90" s="25">
        <f t="shared" si="8"/>
        <v>25</v>
      </c>
      <c r="D90" s="26">
        <v>260</v>
      </c>
      <c r="E90" s="26">
        <f t="shared" si="5"/>
        <v>370.06319999999999</v>
      </c>
      <c r="F90" s="27">
        <f>+G90*DATOS!$I$1</f>
        <v>106.749</v>
      </c>
      <c r="G90" s="27">
        <v>75</v>
      </c>
      <c r="H90" s="28">
        <f t="shared" si="6"/>
        <v>219262.446</v>
      </c>
    </row>
    <row r="91" spans="1:8" ht="15" customHeight="1">
      <c r="A91" t="str">
        <f t="shared" si="7"/>
        <v>D26</v>
      </c>
      <c r="B91" s="25" t="s">
        <v>33</v>
      </c>
      <c r="C91" s="25">
        <f t="shared" si="8"/>
        <v>26</v>
      </c>
      <c r="D91" s="26">
        <v>260</v>
      </c>
      <c r="E91" s="26">
        <f t="shared" si="5"/>
        <v>370.06319999999999</v>
      </c>
      <c r="F91" s="27">
        <f>+G91*DATOS!$I$1</f>
        <v>106.749</v>
      </c>
      <c r="G91" s="27">
        <v>75</v>
      </c>
      <c r="H91" s="28">
        <f t="shared" si="6"/>
        <v>219262.446</v>
      </c>
    </row>
    <row r="92" spans="1:8" ht="15" customHeight="1">
      <c r="A92" t="str">
        <f t="shared" si="7"/>
        <v>D27</v>
      </c>
      <c r="B92" s="25" t="s">
        <v>33</v>
      </c>
      <c r="C92" s="25">
        <f t="shared" si="8"/>
        <v>27</v>
      </c>
      <c r="D92" s="26">
        <v>260</v>
      </c>
      <c r="E92" s="26">
        <f t="shared" si="5"/>
        <v>370.06319999999999</v>
      </c>
      <c r="F92" s="27">
        <f>+G92*DATOS!$I$1</f>
        <v>106.749</v>
      </c>
      <c r="G92" s="27">
        <v>75</v>
      </c>
      <c r="H92" s="28">
        <f t="shared" si="6"/>
        <v>219262.446</v>
      </c>
    </row>
    <row r="93" spans="1:8" ht="15" customHeight="1">
      <c r="A93" t="str">
        <f t="shared" si="7"/>
        <v>D28</v>
      </c>
      <c r="B93" s="25" t="s">
        <v>33</v>
      </c>
      <c r="C93" s="25">
        <f t="shared" si="8"/>
        <v>28</v>
      </c>
      <c r="D93" s="26">
        <v>260</v>
      </c>
      <c r="E93" s="26">
        <f t="shared" si="5"/>
        <v>370.06319999999999</v>
      </c>
      <c r="F93" s="27">
        <f>+G93*DATOS!$I$1</f>
        <v>106.749</v>
      </c>
      <c r="G93" s="27">
        <v>75</v>
      </c>
      <c r="H93" s="28">
        <f t="shared" si="6"/>
        <v>219262.446</v>
      </c>
    </row>
    <row r="94" spans="1:8" ht="15" customHeight="1">
      <c r="A94" t="str">
        <f t="shared" si="7"/>
        <v>D29</v>
      </c>
      <c r="B94" s="25" t="s">
        <v>33</v>
      </c>
      <c r="C94" s="25">
        <f t="shared" si="8"/>
        <v>29</v>
      </c>
      <c r="D94" s="26">
        <v>260</v>
      </c>
      <c r="E94" s="26">
        <f t="shared" si="5"/>
        <v>370.06319999999999</v>
      </c>
      <c r="F94" s="27">
        <f>+G94*DATOS!$I$1</f>
        <v>106.749</v>
      </c>
      <c r="G94" s="27">
        <v>75</v>
      </c>
      <c r="H94" s="28">
        <f t="shared" si="6"/>
        <v>219262.446</v>
      </c>
    </row>
    <row r="95" spans="1:8" ht="15" customHeight="1">
      <c r="A95" t="str">
        <f t="shared" si="7"/>
        <v>D30</v>
      </c>
      <c r="B95" s="25" t="s">
        <v>33</v>
      </c>
      <c r="C95" s="25">
        <f t="shared" si="8"/>
        <v>30</v>
      </c>
      <c r="D95" s="26">
        <v>260</v>
      </c>
      <c r="E95" s="26">
        <f t="shared" si="5"/>
        <v>370.06319999999999</v>
      </c>
      <c r="F95" s="27">
        <f>+G95*DATOS!$I$1</f>
        <v>106.749</v>
      </c>
      <c r="G95" s="27">
        <v>75</v>
      </c>
      <c r="H95" s="28">
        <f t="shared" si="6"/>
        <v>219262.446</v>
      </c>
    </row>
    <row r="96" spans="1:8" ht="15" customHeight="1">
      <c r="A96" t="str">
        <f t="shared" si="7"/>
        <v>D31</v>
      </c>
      <c r="B96" s="25" t="s">
        <v>33</v>
      </c>
      <c r="C96" s="25">
        <f t="shared" si="8"/>
        <v>31</v>
      </c>
      <c r="D96" s="26">
        <v>284.07</v>
      </c>
      <c r="E96" s="26">
        <f t="shared" si="5"/>
        <v>404.32251239999999</v>
      </c>
      <c r="F96" s="27">
        <f>+G96*DATOS!$I$1</f>
        <v>106.749</v>
      </c>
      <c r="G96" s="27">
        <v>75</v>
      </c>
      <c r="H96" s="28">
        <f t="shared" si="6"/>
        <v>239561.08859699999</v>
      </c>
    </row>
    <row r="97" spans="1:8" ht="15" customHeight="1">
      <c r="A97" t="str">
        <f t="shared" si="7"/>
        <v>E1</v>
      </c>
      <c r="B97" s="25" t="s">
        <v>34</v>
      </c>
      <c r="C97" s="25">
        <v>1</v>
      </c>
      <c r="D97" s="26">
        <v>260</v>
      </c>
      <c r="E97" s="26">
        <f t="shared" si="5"/>
        <v>370.06319999999999</v>
      </c>
      <c r="F97" s="27">
        <f>+G97*DATOS!$I$1</f>
        <v>106.749</v>
      </c>
      <c r="G97" s="27">
        <v>75</v>
      </c>
      <c r="H97" s="28">
        <f t="shared" si="6"/>
        <v>219262.446</v>
      </c>
    </row>
    <row r="98" spans="1:8" ht="15" customHeight="1">
      <c r="A98" t="str">
        <f t="shared" si="7"/>
        <v>E2</v>
      </c>
      <c r="B98" s="25" t="s">
        <v>34</v>
      </c>
      <c r="C98" s="25">
        <f t="shared" ref="C98:C127" si="9">C97+1</f>
        <v>2</v>
      </c>
      <c r="D98" s="26">
        <v>260</v>
      </c>
      <c r="E98" s="26">
        <f t="shared" si="5"/>
        <v>370.06319999999999</v>
      </c>
      <c r="F98" s="27">
        <f>+G98*DATOS!$I$1</f>
        <v>106.749</v>
      </c>
      <c r="G98" s="27">
        <v>75</v>
      </c>
      <c r="H98" s="28">
        <f t="shared" si="6"/>
        <v>219262.446</v>
      </c>
    </row>
    <row r="99" spans="1:8" ht="15" customHeight="1">
      <c r="A99" t="str">
        <f t="shared" si="7"/>
        <v>E3</v>
      </c>
      <c r="B99" s="25" t="s">
        <v>34</v>
      </c>
      <c r="C99" s="25">
        <f t="shared" si="9"/>
        <v>3</v>
      </c>
      <c r="D99" s="26">
        <v>260</v>
      </c>
      <c r="E99" s="26">
        <f t="shared" si="5"/>
        <v>370.06319999999999</v>
      </c>
      <c r="F99" s="27">
        <f>+G99*DATOS!$I$1</f>
        <v>106.749</v>
      </c>
      <c r="G99" s="27">
        <v>75</v>
      </c>
      <c r="H99" s="28">
        <f t="shared" si="6"/>
        <v>219262.446</v>
      </c>
    </row>
    <row r="100" spans="1:8" ht="15" customHeight="1">
      <c r="A100" t="str">
        <f t="shared" si="7"/>
        <v>E4</v>
      </c>
      <c r="B100" s="25" t="s">
        <v>34</v>
      </c>
      <c r="C100" s="25">
        <f t="shared" si="9"/>
        <v>4</v>
      </c>
      <c r="D100" s="26">
        <v>260</v>
      </c>
      <c r="E100" s="26">
        <f t="shared" si="5"/>
        <v>370.06319999999999</v>
      </c>
      <c r="F100" s="27">
        <f>+G100*DATOS!$I$1</f>
        <v>106.749</v>
      </c>
      <c r="G100" s="27">
        <v>75</v>
      </c>
      <c r="H100" s="28">
        <f t="shared" si="6"/>
        <v>219262.446</v>
      </c>
    </row>
    <row r="101" spans="1:8" ht="15" customHeight="1">
      <c r="A101" t="str">
        <f t="shared" si="7"/>
        <v>E5</v>
      </c>
      <c r="B101" s="25" t="s">
        <v>34</v>
      </c>
      <c r="C101" s="25">
        <f t="shared" si="9"/>
        <v>5</v>
      </c>
      <c r="D101" s="26">
        <v>260</v>
      </c>
      <c r="E101" s="26">
        <f t="shared" si="5"/>
        <v>370.06319999999999</v>
      </c>
      <c r="F101" s="27">
        <f>+G101*DATOS!$I$1</f>
        <v>106.749</v>
      </c>
      <c r="G101" s="27">
        <v>75</v>
      </c>
      <c r="H101" s="28">
        <f t="shared" si="6"/>
        <v>219262.446</v>
      </c>
    </row>
    <row r="102" spans="1:8" ht="15" customHeight="1">
      <c r="A102" t="str">
        <f t="shared" si="7"/>
        <v>E6</v>
      </c>
      <c r="B102" s="25" t="s">
        <v>34</v>
      </c>
      <c r="C102" s="25">
        <f t="shared" si="9"/>
        <v>6</v>
      </c>
      <c r="D102" s="26">
        <v>260</v>
      </c>
      <c r="E102" s="26">
        <f t="shared" si="5"/>
        <v>370.06319999999999</v>
      </c>
      <c r="F102" s="27">
        <f>+G102*DATOS!$I$1</f>
        <v>106.749</v>
      </c>
      <c r="G102" s="27">
        <v>75</v>
      </c>
      <c r="H102" s="28">
        <f t="shared" si="6"/>
        <v>219262.446</v>
      </c>
    </row>
    <row r="103" spans="1:8" ht="15" customHeight="1">
      <c r="A103" t="str">
        <f t="shared" si="7"/>
        <v>E7</v>
      </c>
      <c r="B103" s="25" t="s">
        <v>34</v>
      </c>
      <c r="C103" s="25">
        <f t="shared" si="9"/>
        <v>7</v>
      </c>
      <c r="D103" s="26">
        <v>260</v>
      </c>
      <c r="E103" s="26">
        <f t="shared" si="5"/>
        <v>370.06319999999999</v>
      </c>
      <c r="F103" s="27">
        <f>+G103*DATOS!$I$1</f>
        <v>106.749</v>
      </c>
      <c r="G103" s="27">
        <v>75</v>
      </c>
      <c r="H103" s="28">
        <f t="shared" si="6"/>
        <v>219262.446</v>
      </c>
    </row>
    <row r="104" spans="1:8" ht="15" customHeight="1">
      <c r="A104" t="str">
        <f t="shared" si="7"/>
        <v>E8</v>
      </c>
      <c r="B104" s="25" t="s">
        <v>34</v>
      </c>
      <c r="C104" s="25">
        <f t="shared" si="9"/>
        <v>8</v>
      </c>
      <c r="D104" s="26">
        <v>260</v>
      </c>
      <c r="E104" s="26">
        <f t="shared" si="5"/>
        <v>370.06319999999999</v>
      </c>
      <c r="F104" s="27">
        <f>+G104*DATOS!$I$1</f>
        <v>106.749</v>
      </c>
      <c r="G104" s="27">
        <v>75</v>
      </c>
      <c r="H104" s="28">
        <f t="shared" si="6"/>
        <v>219262.446</v>
      </c>
    </row>
    <row r="105" spans="1:8" ht="15" customHeight="1">
      <c r="A105" t="str">
        <f t="shared" si="7"/>
        <v>E9</v>
      </c>
      <c r="B105" s="25" t="s">
        <v>34</v>
      </c>
      <c r="C105" s="25">
        <f t="shared" si="9"/>
        <v>9</v>
      </c>
      <c r="D105" s="26">
        <v>260</v>
      </c>
      <c r="E105" s="26">
        <f t="shared" si="5"/>
        <v>370.06319999999999</v>
      </c>
      <c r="F105" s="27">
        <f>+G105*DATOS!$I$1</f>
        <v>106.749</v>
      </c>
      <c r="G105" s="27">
        <v>75</v>
      </c>
      <c r="H105" s="28">
        <f t="shared" si="6"/>
        <v>219262.446</v>
      </c>
    </row>
    <row r="106" spans="1:8" ht="15" customHeight="1">
      <c r="A106" t="str">
        <f t="shared" si="7"/>
        <v>E10</v>
      </c>
      <c r="B106" s="25" t="s">
        <v>34</v>
      </c>
      <c r="C106" s="25">
        <f t="shared" si="9"/>
        <v>10</v>
      </c>
      <c r="D106" s="26">
        <v>260</v>
      </c>
      <c r="E106" s="26">
        <f t="shared" si="5"/>
        <v>370.06319999999999</v>
      </c>
      <c r="F106" s="27">
        <f>+G106*DATOS!$I$1</f>
        <v>106.749</v>
      </c>
      <c r="G106" s="27">
        <v>75</v>
      </c>
      <c r="H106" s="28">
        <f t="shared" si="6"/>
        <v>219262.446</v>
      </c>
    </row>
    <row r="107" spans="1:8" ht="15" customHeight="1">
      <c r="A107" t="str">
        <f t="shared" si="7"/>
        <v>E11</v>
      </c>
      <c r="B107" s="25" t="s">
        <v>34</v>
      </c>
      <c r="C107" s="25">
        <f t="shared" si="9"/>
        <v>11</v>
      </c>
      <c r="D107" s="26">
        <v>260</v>
      </c>
      <c r="E107" s="26">
        <f t="shared" si="5"/>
        <v>370.06319999999999</v>
      </c>
      <c r="F107" s="27">
        <f>+G107*DATOS!$I$1</f>
        <v>106.749</v>
      </c>
      <c r="G107" s="27">
        <v>75</v>
      </c>
      <c r="H107" s="28">
        <f t="shared" si="6"/>
        <v>219262.446</v>
      </c>
    </row>
    <row r="108" spans="1:8" ht="15" customHeight="1">
      <c r="A108" t="str">
        <f t="shared" si="7"/>
        <v>E12</v>
      </c>
      <c r="B108" s="25" t="s">
        <v>34</v>
      </c>
      <c r="C108" s="25">
        <f t="shared" si="9"/>
        <v>12</v>
      </c>
      <c r="D108" s="26">
        <v>260</v>
      </c>
      <c r="E108" s="26">
        <f t="shared" si="5"/>
        <v>370.06319999999999</v>
      </c>
      <c r="F108" s="27">
        <f>+G108*DATOS!$I$1</f>
        <v>106.749</v>
      </c>
      <c r="G108" s="27">
        <v>75</v>
      </c>
      <c r="H108" s="28">
        <f t="shared" si="6"/>
        <v>219262.446</v>
      </c>
    </row>
    <row r="109" spans="1:8" ht="15" customHeight="1">
      <c r="A109" t="str">
        <f t="shared" si="7"/>
        <v>E13</v>
      </c>
      <c r="B109" s="25" t="s">
        <v>34</v>
      </c>
      <c r="C109" s="25">
        <f t="shared" si="9"/>
        <v>13</v>
      </c>
      <c r="D109" s="25">
        <v>284.07</v>
      </c>
      <c r="E109" s="26">
        <f t="shared" si="5"/>
        <v>404.32251239999999</v>
      </c>
      <c r="F109" s="27">
        <f>+G109*DATOS!$I$1</f>
        <v>106.749</v>
      </c>
      <c r="G109" s="27">
        <v>75</v>
      </c>
      <c r="H109" s="28">
        <f t="shared" si="6"/>
        <v>239561.08859699999</v>
      </c>
    </row>
    <row r="110" spans="1:8" ht="15" customHeight="1">
      <c r="A110" t="str">
        <f t="shared" si="7"/>
        <v>E14</v>
      </c>
      <c r="B110" s="25" t="s">
        <v>34</v>
      </c>
      <c r="C110" s="25">
        <f t="shared" si="9"/>
        <v>14</v>
      </c>
      <c r="D110" s="25">
        <v>284.07</v>
      </c>
      <c r="E110" s="26">
        <f t="shared" si="5"/>
        <v>404.32251239999999</v>
      </c>
      <c r="F110" s="27">
        <f>+G110*DATOS!$I$1</f>
        <v>106.749</v>
      </c>
      <c r="G110" s="27">
        <v>75</v>
      </c>
      <c r="H110" s="28">
        <f t="shared" si="6"/>
        <v>239561.08859699999</v>
      </c>
    </row>
    <row r="111" spans="1:8" ht="15" customHeight="1">
      <c r="A111" t="str">
        <f t="shared" si="7"/>
        <v>E15</v>
      </c>
      <c r="B111" s="25" t="s">
        <v>34</v>
      </c>
      <c r="C111" s="25">
        <f t="shared" si="9"/>
        <v>15</v>
      </c>
      <c r="D111" s="26">
        <v>260</v>
      </c>
      <c r="E111" s="26">
        <f t="shared" si="5"/>
        <v>370.06319999999999</v>
      </c>
      <c r="F111" s="27">
        <f>+G111*DATOS!$I$1</f>
        <v>106.749</v>
      </c>
      <c r="G111" s="27">
        <v>75</v>
      </c>
      <c r="H111" s="28">
        <f t="shared" si="6"/>
        <v>219262.446</v>
      </c>
    </row>
    <row r="112" spans="1:8" ht="15" customHeight="1">
      <c r="A112" t="str">
        <f t="shared" si="7"/>
        <v>E16</v>
      </c>
      <c r="B112" s="25" t="s">
        <v>34</v>
      </c>
      <c r="C112" s="25">
        <f t="shared" si="9"/>
        <v>16</v>
      </c>
      <c r="D112" s="26">
        <v>260</v>
      </c>
      <c r="E112" s="26">
        <f t="shared" si="5"/>
        <v>370.06319999999999</v>
      </c>
      <c r="F112" s="27">
        <f>+G112*DATOS!$I$1</f>
        <v>106.749</v>
      </c>
      <c r="G112" s="27">
        <v>75</v>
      </c>
      <c r="H112" s="28">
        <f t="shared" si="6"/>
        <v>219262.446</v>
      </c>
    </row>
    <row r="113" spans="1:8" ht="15" customHeight="1">
      <c r="A113" t="str">
        <f t="shared" si="7"/>
        <v>E17</v>
      </c>
      <c r="B113" s="25" t="s">
        <v>34</v>
      </c>
      <c r="C113" s="25">
        <f t="shared" si="9"/>
        <v>17</v>
      </c>
      <c r="D113" s="26">
        <v>260</v>
      </c>
      <c r="E113" s="26">
        <f t="shared" si="5"/>
        <v>370.06319999999999</v>
      </c>
      <c r="F113" s="27">
        <f>+G113*DATOS!$I$1</f>
        <v>106.749</v>
      </c>
      <c r="G113" s="27">
        <v>75</v>
      </c>
      <c r="H113" s="28">
        <f t="shared" si="6"/>
        <v>219262.446</v>
      </c>
    </row>
    <row r="114" spans="1:8" ht="15" customHeight="1">
      <c r="A114" t="str">
        <f t="shared" si="7"/>
        <v>E18</v>
      </c>
      <c r="B114" s="25" t="s">
        <v>34</v>
      </c>
      <c r="C114" s="25">
        <f t="shared" si="9"/>
        <v>18</v>
      </c>
      <c r="D114" s="26">
        <v>260</v>
      </c>
      <c r="E114" s="26">
        <f t="shared" si="5"/>
        <v>370.06319999999999</v>
      </c>
      <c r="F114" s="27">
        <f>+G114*DATOS!$I$1</f>
        <v>106.749</v>
      </c>
      <c r="G114" s="27">
        <v>75</v>
      </c>
      <c r="H114" s="28">
        <f t="shared" si="6"/>
        <v>219262.446</v>
      </c>
    </row>
    <row r="115" spans="1:8" ht="15" customHeight="1">
      <c r="A115" t="str">
        <f t="shared" si="7"/>
        <v>E19</v>
      </c>
      <c r="B115" s="25" t="s">
        <v>34</v>
      </c>
      <c r="C115" s="25">
        <f t="shared" si="9"/>
        <v>19</v>
      </c>
      <c r="D115" s="26">
        <v>260</v>
      </c>
      <c r="E115" s="26">
        <f t="shared" si="5"/>
        <v>370.06319999999999</v>
      </c>
      <c r="F115" s="27">
        <f>+G115*DATOS!$I$1</f>
        <v>106.749</v>
      </c>
      <c r="G115" s="27">
        <v>75</v>
      </c>
      <c r="H115" s="28">
        <f t="shared" si="6"/>
        <v>219262.446</v>
      </c>
    </row>
    <row r="116" spans="1:8" ht="15" customHeight="1">
      <c r="A116" t="str">
        <f t="shared" si="7"/>
        <v>E20</v>
      </c>
      <c r="B116" s="25" t="s">
        <v>34</v>
      </c>
      <c r="C116" s="25">
        <f t="shared" si="9"/>
        <v>20</v>
      </c>
      <c r="D116" s="26">
        <v>260</v>
      </c>
      <c r="E116" s="26">
        <f t="shared" si="5"/>
        <v>370.06319999999999</v>
      </c>
      <c r="F116" s="27">
        <f>+G116*DATOS!$I$1</f>
        <v>106.749</v>
      </c>
      <c r="G116" s="27">
        <v>75</v>
      </c>
      <c r="H116" s="28">
        <f t="shared" si="6"/>
        <v>219262.446</v>
      </c>
    </row>
    <row r="117" spans="1:8" ht="15" customHeight="1">
      <c r="A117" t="str">
        <f t="shared" si="7"/>
        <v>E21</v>
      </c>
      <c r="B117" s="25" t="s">
        <v>34</v>
      </c>
      <c r="C117" s="25">
        <f t="shared" si="9"/>
        <v>21</v>
      </c>
      <c r="D117" s="26">
        <v>260</v>
      </c>
      <c r="E117" s="26">
        <f t="shared" si="5"/>
        <v>370.06319999999999</v>
      </c>
      <c r="F117" s="27">
        <f>+G117*DATOS!$I$1</f>
        <v>106.749</v>
      </c>
      <c r="G117" s="27">
        <v>75</v>
      </c>
      <c r="H117" s="28">
        <f t="shared" si="6"/>
        <v>219262.446</v>
      </c>
    </row>
    <row r="118" spans="1:8" ht="15" customHeight="1">
      <c r="A118" t="str">
        <f t="shared" si="7"/>
        <v>E22</v>
      </c>
      <c r="B118" s="25" t="s">
        <v>34</v>
      </c>
      <c r="C118" s="25">
        <f t="shared" si="9"/>
        <v>22</v>
      </c>
      <c r="D118" s="26">
        <v>260</v>
      </c>
      <c r="E118" s="26">
        <f t="shared" si="5"/>
        <v>370.06319999999999</v>
      </c>
      <c r="F118" s="27">
        <f>+G118*DATOS!$I$1</f>
        <v>106.749</v>
      </c>
      <c r="G118" s="27">
        <v>75</v>
      </c>
      <c r="H118" s="28">
        <f t="shared" si="6"/>
        <v>219262.446</v>
      </c>
    </row>
    <row r="119" spans="1:8" ht="15" customHeight="1">
      <c r="A119" t="str">
        <f t="shared" si="7"/>
        <v>E23</v>
      </c>
      <c r="B119" s="25" t="s">
        <v>34</v>
      </c>
      <c r="C119" s="25">
        <f t="shared" si="9"/>
        <v>23</v>
      </c>
      <c r="D119" s="26">
        <v>260</v>
      </c>
      <c r="E119" s="26">
        <f t="shared" si="5"/>
        <v>370.06319999999999</v>
      </c>
      <c r="F119" s="27">
        <f>+G119*DATOS!$I$1</f>
        <v>106.749</v>
      </c>
      <c r="G119" s="27">
        <v>75</v>
      </c>
      <c r="H119" s="28">
        <f t="shared" si="6"/>
        <v>219262.446</v>
      </c>
    </row>
    <row r="120" spans="1:8" ht="15" customHeight="1">
      <c r="A120" t="str">
        <f t="shared" si="7"/>
        <v>E24</v>
      </c>
      <c r="B120" s="25" t="s">
        <v>34</v>
      </c>
      <c r="C120" s="25">
        <f t="shared" si="9"/>
        <v>24</v>
      </c>
      <c r="D120" s="26">
        <v>260</v>
      </c>
      <c r="E120" s="26">
        <f t="shared" si="5"/>
        <v>370.06319999999999</v>
      </c>
      <c r="F120" s="27">
        <f>+G120*DATOS!$I$1</f>
        <v>106.749</v>
      </c>
      <c r="G120" s="27">
        <v>75</v>
      </c>
      <c r="H120" s="28">
        <f t="shared" si="6"/>
        <v>219262.446</v>
      </c>
    </row>
    <row r="121" spans="1:8" ht="15" customHeight="1">
      <c r="A121" t="str">
        <f t="shared" si="7"/>
        <v>E25</v>
      </c>
      <c r="B121" s="25" t="s">
        <v>34</v>
      </c>
      <c r="C121" s="25">
        <f t="shared" si="9"/>
        <v>25</v>
      </c>
      <c r="D121" s="26">
        <v>260</v>
      </c>
      <c r="E121" s="26">
        <f t="shared" si="5"/>
        <v>370.06319999999999</v>
      </c>
      <c r="F121" s="27">
        <f>+G121*DATOS!$I$1</f>
        <v>106.749</v>
      </c>
      <c r="G121" s="27">
        <v>75</v>
      </c>
      <c r="H121" s="28">
        <f t="shared" si="6"/>
        <v>219262.446</v>
      </c>
    </row>
    <row r="122" spans="1:8" ht="15" customHeight="1">
      <c r="A122" t="str">
        <f t="shared" si="7"/>
        <v>E26</v>
      </c>
      <c r="B122" s="25" t="s">
        <v>34</v>
      </c>
      <c r="C122" s="25">
        <f t="shared" si="9"/>
        <v>26</v>
      </c>
      <c r="D122" s="26">
        <v>260</v>
      </c>
      <c r="E122" s="26">
        <f t="shared" si="5"/>
        <v>370.06319999999999</v>
      </c>
      <c r="F122" s="27">
        <f>+G122*DATOS!$I$1</f>
        <v>106.749</v>
      </c>
      <c r="G122" s="27">
        <v>75</v>
      </c>
      <c r="H122" s="28">
        <f t="shared" si="6"/>
        <v>219262.446</v>
      </c>
    </row>
    <row r="123" spans="1:8" ht="15" customHeight="1">
      <c r="A123" t="str">
        <f t="shared" si="7"/>
        <v>E27</v>
      </c>
      <c r="B123" s="25" t="s">
        <v>34</v>
      </c>
      <c r="C123" s="25">
        <f t="shared" si="9"/>
        <v>27</v>
      </c>
      <c r="D123" s="26">
        <v>260</v>
      </c>
      <c r="E123" s="26">
        <f t="shared" si="5"/>
        <v>370.06319999999999</v>
      </c>
      <c r="F123" s="27">
        <f>+G123*DATOS!$I$1</f>
        <v>106.749</v>
      </c>
      <c r="G123" s="27">
        <v>75</v>
      </c>
      <c r="H123" s="28">
        <f t="shared" si="6"/>
        <v>219262.446</v>
      </c>
    </row>
    <row r="124" spans="1:8" ht="15" customHeight="1">
      <c r="A124" t="str">
        <f t="shared" si="7"/>
        <v>E28</v>
      </c>
      <c r="B124" s="25" t="s">
        <v>34</v>
      </c>
      <c r="C124" s="25">
        <f t="shared" si="9"/>
        <v>28</v>
      </c>
      <c r="D124" s="26">
        <v>260</v>
      </c>
      <c r="E124" s="26">
        <f t="shared" si="5"/>
        <v>370.06319999999999</v>
      </c>
      <c r="F124" s="27">
        <f>+G124*DATOS!$I$1</f>
        <v>106.749</v>
      </c>
      <c r="G124" s="27">
        <v>75</v>
      </c>
      <c r="H124" s="28">
        <f t="shared" si="6"/>
        <v>219262.446</v>
      </c>
    </row>
    <row r="125" spans="1:8" ht="15" customHeight="1">
      <c r="A125" t="str">
        <f t="shared" si="7"/>
        <v>E29</v>
      </c>
      <c r="B125" s="25" t="s">
        <v>34</v>
      </c>
      <c r="C125" s="25">
        <f t="shared" si="9"/>
        <v>29</v>
      </c>
      <c r="D125" s="26">
        <v>260</v>
      </c>
      <c r="E125" s="26">
        <f t="shared" si="5"/>
        <v>370.06319999999999</v>
      </c>
      <c r="F125" s="27">
        <f>+G125*DATOS!$I$1</f>
        <v>106.749</v>
      </c>
      <c r="G125" s="27">
        <v>75</v>
      </c>
      <c r="H125" s="28">
        <f t="shared" si="6"/>
        <v>219262.446</v>
      </c>
    </row>
    <row r="126" spans="1:8" ht="15" customHeight="1">
      <c r="A126" t="str">
        <f t="shared" si="7"/>
        <v>E30</v>
      </c>
      <c r="B126" s="25" t="s">
        <v>34</v>
      </c>
      <c r="C126" s="25">
        <f t="shared" si="9"/>
        <v>30</v>
      </c>
      <c r="D126" s="26">
        <v>260</v>
      </c>
      <c r="E126" s="26">
        <f t="shared" si="5"/>
        <v>370.06319999999999</v>
      </c>
      <c r="F126" s="27">
        <f>+G126*DATOS!$I$1</f>
        <v>106.749</v>
      </c>
      <c r="G126" s="27">
        <v>75</v>
      </c>
      <c r="H126" s="28">
        <f t="shared" si="6"/>
        <v>219262.446</v>
      </c>
    </row>
    <row r="127" spans="1:8" ht="15" customHeight="1">
      <c r="A127" t="str">
        <f t="shared" si="7"/>
        <v>E31</v>
      </c>
      <c r="B127" s="25" t="s">
        <v>34</v>
      </c>
      <c r="C127" s="25">
        <f t="shared" si="9"/>
        <v>31</v>
      </c>
      <c r="D127" s="26">
        <v>284.07</v>
      </c>
      <c r="E127" s="26">
        <f t="shared" si="5"/>
        <v>404.32251239999999</v>
      </c>
      <c r="F127" s="27">
        <f>+G127*DATOS!$I$1</f>
        <v>106.749</v>
      </c>
      <c r="G127" s="27">
        <v>75</v>
      </c>
      <c r="H127" s="28">
        <f t="shared" si="6"/>
        <v>239561.08859699999</v>
      </c>
    </row>
    <row r="128" spans="1:8" ht="15" customHeight="1">
      <c r="A128" t="str">
        <f t="shared" si="7"/>
        <v>F1</v>
      </c>
      <c r="B128" s="25" t="s">
        <v>35</v>
      </c>
      <c r="C128" s="25">
        <v>1</v>
      </c>
      <c r="D128" s="26">
        <v>261.88</v>
      </c>
      <c r="E128" s="26">
        <f t="shared" si="5"/>
        <v>372.73904159999995</v>
      </c>
      <c r="F128" s="27">
        <f>+G128*DATOS!$I$1</f>
        <v>106.749</v>
      </c>
      <c r="G128" s="27">
        <v>75</v>
      </c>
      <c r="H128" s="28">
        <f t="shared" si="6"/>
        <v>220847.88214799998</v>
      </c>
    </row>
    <row r="129" spans="1:8" ht="15" customHeight="1">
      <c r="A129" t="str">
        <f t="shared" si="7"/>
        <v>F2</v>
      </c>
      <c r="B129" s="25" t="s">
        <v>35</v>
      </c>
      <c r="C129" s="25">
        <f t="shared" ref="C129:C176" si="10">C128+1</f>
        <v>2</v>
      </c>
      <c r="D129" s="26">
        <v>261.87</v>
      </c>
      <c r="E129" s="26">
        <f t="shared" si="5"/>
        <v>372.72480839999997</v>
      </c>
      <c r="F129" s="27">
        <f>+G129*DATOS!$I$1</f>
        <v>106.749</v>
      </c>
      <c r="G129" s="27">
        <v>75</v>
      </c>
      <c r="H129" s="28">
        <f t="shared" si="6"/>
        <v>220839.44897699999</v>
      </c>
    </row>
    <row r="130" spans="1:8" ht="15" customHeight="1">
      <c r="A130" t="str">
        <f t="shared" si="7"/>
        <v>F3</v>
      </c>
      <c r="B130" s="25" t="s">
        <v>35</v>
      </c>
      <c r="C130" s="25">
        <f t="shared" si="10"/>
        <v>3</v>
      </c>
      <c r="D130" s="25">
        <v>261.86</v>
      </c>
      <c r="E130" s="26">
        <f t="shared" ref="E130:E193" si="11">D130*1.42332</f>
        <v>372.71057519999999</v>
      </c>
      <c r="F130" s="27">
        <f>+G130*DATOS!$I$1</f>
        <v>106.749</v>
      </c>
      <c r="G130" s="27">
        <v>75</v>
      </c>
      <c r="H130" s="28">
        <f t="shared" ref="H130:H193" si="12">+((D130*F130)*7.9)</f>
        <v>220831.01580600001</v>
      </c>
    </row>
    <row r="131" spans="1:8" ht="15" customHeight="1">
      <c r="A131" t="str">
        <f t="shared" ref="A131:A194" si="13">+_xlfn.CONCAT(B131,C131)</f>
        <v>F4</v>
      </c>
      <c r="B131" s="25" t="s">
        <v>35</v>
      </c>
      <c r="C131" s="25">
        <f t="shared" si="10"/>
        <v>4</v>
      </c>
      <c r="D131" s="25">
        <v>261.85000000000002</v>
      </c>
      <c r="E131" s="26">
        <f t="shared" si="11"/>
        <v>372.69634200000002</v>
      </c>
      <c r="F131" s="27">
        <f>+G131*DATOS!$I$1</f>
        <v>106.749</v>
      </c>
      <c r="G131" s="27">
        <v>75</v>
      </c>
      <c r="H131" s="28">
        <f t="shared" si="12"/>
        <v>220822.582635</v>
      </c>
    </row>
    <row r="132" spans="1:8" ht="15" customHeight="1">
      <c r="A132" t="str">
        <f t="shared" si="13"/>
        <v>F5</v>
      </c>
      <c r="B132" s="25" t="s">
        <v>35</v>
      </c>
      <c r="C132" s="25">
        <f t="shared" si="10"/>
        <v>5</v>
      </c>
      <c r="D132" s="26">
        <v>261.83</v>
      </c>
      <c r="E132" s="26">
        <f t="shared" si="11"/>
        <v>372.66787559999995</v>
      </c>
      <c r="F132" s="27">
        <f>+G132*DATOS!$I$1</f>
        <v>106.749</v>
      </c>
      <c r="G132" s="27">
        <v>75</v>
      </c>
      <c r="H132" s="28">
        <f t="shared" si="12"/>
        <v>220805.716293</v>
      </c>
    </row>
    <row r="133" spans="1:8" ht="15" customHeight="1">
      <c r="A133" t="str">
        <f t="shared" si="13"/>
        <v>F6</v>
      </c>
      <c r="B133" s="25" t="s">
        <v>35</v>
      </c>
      <c r="C133" s="25">
        <f t="shared" si="10"/>
        <v>6</v>
      </c>
      <c r="D133" s="25">
        <v>261.82</v>
      </c>
      <c r="E133" s="26">
        <f t="shared" si="11"/>
        <v>372.65364239999997</v>
      </c>
      <c r="F133" s="27">
        <f>+G133*DATOS!$I$1</f>
        <v>106.749</v>
      </c>
      <c r="G133" s="27">
        <v>75</v>
      </c>
      <c r="H133" s="28">
        <f t="shared" si="12"/>
        <v>220797.28312199999</v>
      </c>
    </row>
    <row r="134" spans="1:8" ht="15" customHeight="1">
      <c r="A134" t="str">
        <f t="shared" si="13"/>
        <v>F7</v>
      </c>
      <c r="B134" s="25" t="s">
        <v>35</v>
      </c>
      <c r="C134" s="25">
        <f t="shared" si="10"/>
        <v>7</v>
      </c>
      <c r="D134" s="25">
        <v>261.81</v>
      </c>
      <c r="E134" s="26">
        <f t="shared" si="11"/>
        <v>372.63940919999999</v>
      </c>
      <c r="F134" s="27">
        <f>+G134*DATOS!$I$1</f>
        <v>106.749</v>
      </c>
      <c r="G134" s="27">
        <v>75</v>
      </c>
      <c r="H134" s="28">
        <f t="shared" si="12"/>
        <v>220788.84995100001</v>
      </c>
    </row>
    <row r="135" spans="1:8" ht="15" customHeight="1">
      <c r="A135" t="str">
        <f t="shared" si="13"/>
        <v>F8</v>
      </c>
      <c r="B135" s="25" t="s">
        <v>35</v>
      </c>
      <c r="C135" s="25">
        <f t="shared" si="10"/>
        <v>8</v>
      </c>
      <c r="D135" s="26">
        <v>261.8</v>
      </c>
      <c r="E135" s="26">
        <f t="shared" si="11"/>
        <v>372.62517600000001</v>
      </c>
      <c r="F135" s="27">
        <f>+G135*DATOS!$I$1</f>
        <v>106.749</v>
      </c>
      <c r="G135" s="27">
        <v>75</v>
      </c>
      <c r="H135" s="28">
        <f t="shared" si="12"/>
        <v>220780.41678000003</v>
      </c>
    </row>
    <row r="136" spans="1:8" ht="15" customHeight="1">
      <c r="A136" t="str">
        <f t="shared" si="13"/>
        <v>F9</v>
      </c>
      <c r="B136" s="25" t="s">
        <v>35</v>
      </c>
      <c r="C136" s="25">
        <f t="shared" si="10"/>
        <v>9</v>
      </c>
      <c r="D136" s="26">
        <v>261.79000000000002</v>
      </c>
      <c r="E136" s="26">
        <f t="shared" si="11"/>
        <v>372.61094280000003</v>
      </c>
      <c r="F136" s="27">
        <f>+G136*DATOS!$I$1</f>
        <v>106.749</v>
      </c>
      <c r="G136" s="27">
        <v>75</v>
      </c>
      <c r="H136" s="28">
        <f t="shared" si="12"/>
        <v>220771.98360900002</v>
      </c>
    </row>
    <row r="137" spans="1:8" ht="15" customHeight="1">
      <c r="A137" t="str">
        <f t="shared" si="13"/>
        <v>F10</v>
      </c>
      <c r="B137" s="25" t="s">
        <v>35</v>
      </c>
      <c r="C137" s="25">
        <f t="shared" si="10"/>
        <v>10</v>
      </c>
      <c r="D137" s="26">
        <v>261.77</v>
      </c>
      <c r="E137" s="26">
        <f t="shared" si="11"/>
        <v>372.58247639999996</v>
      </c>
      <c r="F137" s="27">
        <f>+G137*DATOS!$I$1</f>
        <v>106.749</v>
      </c>
      <c r="G137" s="27">
        <v>75</v>
      </c>
      <c r="H137" s="28">
        <f t="shared" si="12"/>
        <v>220755.11726699999</v>
      </c>
    </row>
    <row r="138" spans="1:8" ht="15" customHeight="1">
      <c r="A138" t="str">
        <f t="shared" si="13"/>
        <v>F11</v>
      </c>
      <c r="B138" s="25" t="s">
        <v>35</v>
      </c>
      <c r="C138" s="25">
        <f t="shared" si="10"/>
        <v>11</v>
      </c>
      <c r="D138" s="26">
        <v>261.76</v>
      </c>
      <c r="E138" s="26">
        <f t="shared" si="11"/>
        <v>372.56824319999998</v>
      </c>
      <c r="F138" s="27">
        <f>+G138*DATOS!$I$1</f>
        <v>106.749</v>
      </c>
      <c r="G138" s="27">
        <v>75</v>
      </c>
      <c r="H138" s="28">
        <f t="shared" si="12"/>
        <v>220746.68409599998</v>
      </c>
    </row>
    <row r="139" spans="1:8" ht="15" customHeight="1">
      <c r="A139" t="str">
        <f t="shared" si="13"/>
        <v>F12</v>
      </c>
      <c r="B139" s="25" t="s">
        <v>35</v>
      </c>
      <c r="C139" s="25">
        <f t="shared" si="10"/>
        <v>12</v>
      </c>
      <c r="D139" s="26">
        <v>261.75</v>
      </c>
      <c r="E139" s="26">
        <f t="shared" si="11"/>
        <v>372.55401000000001</v>
      </c>
      <c r="F139" s="27">
        <f>+G139*DATOS!$I$1</f>
        <v>106.749</v>
      </c>
      <c r="G139" s="27">
        <v>75</v>
      </c>
      <c r="H139" s="28">
        <f t="shared" si="12"/>
        <v>220738.250925</v>
      </c>
    </row>
    <row r="140" spans="1:8" ht="15" customHeight="1">
      <c r="A140" t="str">
        <f t="shared" si="13"/>
        <v>F13</v>
      </c>
      <c r="B140" s="25" t="s">
        <v>35</v>
      </c>
      <c r="C140" s="25">
        <f t="shared" si="10"/>
        <v>13</v>
      </c>
      <c r="D140" s="26">
        <v>261.74</v>
      </c>
      <c r="E140" s="26">
        <f t="shared" si="11"/>
        <v>372.53977679999997</v>
      </c>
      <c r="F140" s="27">
        <f>+G140*DATOS!$I$1</f>
        <v>106.749</v>
      </c>
      <c r="G140" s="27">
        <v>75</v>
      </c>
      <c r="H140" s="28">
        <f t="shared" si="12"/>
        <v>220729.81775400002</v>
      </c>
    </row>
    <row r="141" spans="1:8" ht="15" customHeight="1">
      <c r="A141" t="str">
        <f t="shared" si="13"/>
        <v>F14</v>
      </c>
      <c r="B141" s="25" t="s">
        <v>35</v>
      </c>
      <c r="C141" s="25">
        <f t="shared" si="10"/>
        <v>14</v>
      </c>
      <c r="D141" s="26">
        <v>261.73</v>
      </c>
      <c r="E141" s="26">
        <f t="shared" si="11"/>
        <v>372.52554359999999</v>
      </c>
      <c r="F141" s="27">
        <f>+G141*DATOS!$I$1</f>
        <v>106.749</v>
      </c>
      <c r="G141" s="27">
        <v>75</v>
      </c>
      <c r="H141" s="28">
        <f t="shared" si="12"/>
        <v>220721.38458300001</v>
      </c>
    </row>
    <row r="142" spans="1:8" ht="15" customHeight="1">
      <c r="A142" t="str">
        <f t="shared" si="13"/>
        <v>F15</v>
      </c>
      <c r="B142" s="25" t="s">
        <v>35</v>
      </c>
      <c r="C142" s="25">
        <f t="shared" si="10"/>
        <v>15</v>
      </c>
      <c r="D142" s="26">
        <v>261.70999999999998</v>
      </c>
      <c r="E142" s="26">
        <f t="shared" si="11"/>
        <v>372.49707719999992</v>
      </c>
      <c r="F142" s="27">
        <f>+G142*DATOS!$I$1</f>
        <v>106.749</v>
      </c>
      <c r="G142" s="27">
        <v>75</v>
      </c>
      <c r="H142" s="28">
        <f t="shared" si="12"/>
        <v>220704.51824099998</v>
      </c>
    </row>
    <row r="143" spans="1:8" ht="15" customHeight="1">
      <c r="A143" t="str">
        <f t="shared" si="13"/>
        <v>F16</v>
      </c>
      <c r="B143" s="25" t="s">
        <v>35</v>
      </c>
      <c r="C143" s="25">
        <f t="shared" si="10"/>
        <v>16</v>
      </c>
      <c r="D143" s="26">
        <v>261.7</v>
      </c>
      <c r="E143" s="26">
        <f t="shared" si="11"/>
        <v>372.48284399999994</v>
      </c>
      <c r="F143" s="27">
        <f>+G143*DATOS!$I$1</f>
        <v>106.749</v>
      </c>
      <c r="G143" s="27">
        <v>75</v>
      </c>
      <c r="H143" s="28">
        <f t="shared" si="12"/>
        <v>220696.08506999997</v>
      </c>
    </row>
    <row r="144" spans="1:8" ht="15" customHeight="1">
      <c r="A144" t="str">
        <f t="shared" si="13"/>
        <v>F17</v>
      </c>
      <c r="B144" s="25" t="s">
        <v>35</v>
      </c>
      <c r="C144" s="25">
        <f t="shared" si="10"/>
        <v>17</v>
      </c>
      <c r="D144" s="26">
        <v>261.69</v>
      </c>
      <c r="E144" s="26">
        <f t="shared" si="11"/>
        <v>372.46861079999996</v>
      </c>
      <c r="F144" s="27">
        <f>+G144*DATOS!$I$1</f>
        <v>106.749</v>
      </c>
      <c r="G144" s="27">
        <v>75</v>
      </c>
      <c r="H144" s="28">
        <f t="shared" si="12"/>
        <v>220687.65189899999</v>
      </c>
    </row>
    <row r="145" spans="1:8" ht="15" customHeight="1">
      <c r="A145" t="str">
        <f t="shared" si="13"/>
        <v>F18</v>
      </c>
      <c r="B145" s="25" t="s">
        <v>35</v>
      </c>
      <c r="C145" s="25">
        <f t="shared" si="10"/>
        <v>18</v>
      </c>
      <c r="D145" s="26">
        <v>261.68</v>
      </c>
      <c r="E145" s="26">
        <f t="shared" si="11"/>
        <v>372.45437759999999</v>
      </c>
      <c r="F145" s="27">
        <f>+G145*DATOS!$I$1</f>
        <v>106.749</v>
      </c>
      <c r="G145" s="27">
        <v>75</v>
      </c>
      <c r="H145" s="28">
        <f t="shared" si="12"/>
        <v>220679.21872800001</v>
      </c>
    </row>
    <row r="146" spans="1:8" ht="15" customHeight="1">
      <c r="A146" t="str">
        <f t="shared" si="13"/>
        <v>F19</v>
      </c>
      <c r="B146" s="25" t="s">
        <v>35</v>
      </c>
      <c r="C146" s="25">
        <f t="shared" si="10"/>
        <v>19</v>
      </c>
      <c r="D146" s="26">
        <v>261.67</v>
      </c>
      <c r="E146" s="26">
        <f t="shared" si="11"/>
        <v>372.44014440000001</v>
      </c>
      <c r="F146" s="27">
        <f>+G146*DATOS!$I$1</f>
        <v>106.749</v>
      </c>
      <c r="G146" s="27">
        <v>75</v>
      </c>
      <c r="H146" s="28">
        <f t="shared" si="12"/>
        <v>220670.785557</v>
      </c>
    </row>
    <row r="147" spans="1:8" ht="15" customHeight="1">
      <c r="A147" t="str">
        <f t="shared" si="13"/>
        <v>F20</v>
      </c>
      <c r="B147" s="25" t="s">
        <v>35</v>
      </c>
      <c r="C147" s="25">
        <f t="shared" si="10"/>
        <v>20</v>
      </c>
      <c r="D147" s="26">
        <v>261.64999999999998</v>
      </c>
      <c r="E147" s="26">
        <f t="shared" si="11"/>
        <v>372.41167799999994</v>
      </c>
      <c r="F147" s="27">
        <f>+G147*DATOS!$I$1</f>
        <v>106.749</v>
      </c>
      <c r="G147" s="27">
        <v>75</v>
      </c>
      <c r="H147" s="28">
        <f t="shared" si="12"/>
        <v>220653.91921499997</v>
      </c>
    </row>
    <row r="148" spans="1:8" ht="15" customHeight="1">
      <c r="A148" t="str">
        <f t="shared" si="13"/>
        <v>F21</v>
      </c>
      <c r="B148" s="25" t="s">
        <v>35</v>
      </c>
      <c r="C148" s="25">
        <f t="shared" si="10"/>
        <v>21</v>
      </c>
      <c r="D148" s="26">
        <v>261.64</v>
      </c>
      <c r="E148" s="26">
        <f t="shared" si="11"/>
        <v>372.39744479999996</v>
      </c>
      <c r="F148" s="27">
        <f>+G148*DATOS!$I$1</f>
        <v>106.749</v>
      </c>
      <c r="G148" s="27">
        <v>75</v>
      </c>
      <c r="H148" s="28">
        <f t="shared" si="12"/>
        <v>220645.48604399999</v>
      </c>
    </row>
    <row r="149" spans="1:8" ht="15" customHeight="1">
      <c r="A149" t="str">
        <f t="shared" si="13"/>
        <v>F22</v>
      </c>
      <c r="B149" s="25" t="s">
        <v>35</v>
      </c>
      <c r="C149" s="25">
        <f t="shared" si="10"/>
        <v>22</v>
      </c>
      <c r="D149" s="26">
        <v>261.63</v>
      </c>
      <c r="E149" s="26">
        <f t="shared" si="11"/>
        <v>372.38321159999998</v>
      </c>
      <c r="F149" s="27">
        <f>+G149*DATOS!$I$1</f>
        <v>106.749</v>
      </c>
      <c r="G149" s="27">
        <v>75</v>
      </c>
      <c r="H149" s="28">
        <f t="shared" si="12"/>
        <v>220637.05287299998</v>
      </c>
    </row>
    <row r="150" spans="1:8" ht="15" customHeight="1">
      <c r="A150" t="str">
        <f t="shared" si="13"/>
        <v>F23</v>
      </c>
      <c r="B150" s="25" t="s">
        <v>35</v>
      </c>
      <c r="C150" s="25">
        <f t="shared" si="10"/>
        <v>23</v>
      </c>
      <c r="D150" s="26">
        <v>261.62</v>
      </c>
      <c r="E150" s="26">
        <f t="shared" si="11"/>
        <v>372.3689784</v>
      </c>
      <c r="F150" s="27">
        <f>+G150*DATOS!$I$1</f>
        <v>106.749</v>
      </c>
      <c r="G150" s="27">
        <v>75</v>
      </c>
      <c r="H150" s="28">
        <f t="shared" si="12"/>
        <v>220628.61970200003</v>
      </c>
    </row>
    <row r="151" spans="1:8" ht="15" customHeight="1">
      <c r="A151" t="str">
        <f t="shared" si="13"/>
        <v>F24</v>
      </c>
      <c r="B151" s="25" t="s">
        <v>35</v>
      </c>
      <c r="C151" s="25">
        <f t="shared" si="10"/>
        <v>24</v>
      </c>
      <c r="D151" s="26">
        <v>261.61</v>
      </c>
      <c r="E151" s="26">
        <f t="shared" si="11"/>
        <v>372.35474520000002</v>
      </c>
      <c r="F151" s="27">
        <f>+G151*DATOS!$I$1</f>
        <v>106.749</v>
      </c>
      <c r="G151" s="27">
        <v>75</v>
      </c>
      <c r="H151" s="28">
        <f t="shared" si="12"/>
        <v>220620.18653100001</v>
      </c>
    </row>
    <row r="152" spans="1:8" ht="15" customHeight="1">
      <c r="A152" t="str">
        <f t="shared" si="13"/>
        <v>F25</v>
      </c>
      <c r="B152" s="25" t="s">
        <v>35</v>
      </c>
      <c r="C152" s="25">
        <f t="shared" si="10"/>
        <v>25</v>
      </c>
      <c r="D152" s="26">
        <v>261.58999999999997</v>
      </c>
      <c r="E152" s="26">
        <f t="shared" si="11"/>
        <v>372.32627879999995</v>
      </c>
      <c r="F152" s="27">
        <f>+G152*DATOS!$I$1</f>
        <v>106.749</v>
      </c>
      <c r="G152" s="27">
        <v>75</v>
      </c>
      <c r="H152" s="28">
        <f t="shared" si="12"/>
        <v>220603.32018899999</v>
      </c>
    </row>
    <row r="153" spans="1:8" ht="15" customHeight="1">
      <c r="A153" t="str">
        <f t="shared" si="13"/>
        <v>F26</v>
      </c>
      <c r="B153" s="25" t="s">
        <v>35</v>
      </c>
      <c r="C153" s="25">
        <f t="shared" si="10"/>
        <v>26</v>
      </c>
      <c r="D153" s="26">
        <v>261.58</v>
      </c>
      <c r="E153" s="26">
        <f t="shared" si="11"/>
        <v>372.31204559999998</v>
      </c>
      <c r="F153" s="27">
        <f>+G153*DATOS!$I$1</f>
        <v>106.749</v>
      </c>
      <c r="G153" s="27">
        <v>75</v>
      </c>
      <c r="H153" s="28">
        <f t="shared" si="12"/>
        <v>220594.88701800001</v>
      </c>
    </row>
    <row r="154" spans="1:8" ht="15" customHeight="1">
      <c r="A154" t="str">
        <f t="shared" si="13"/>
        <v>F27</v>
      </c>
      <c r="B154" s="25" t="s">
        <v>35</v>
      </c>
      <c r="C154" s="25">
        <f t="shared" si="10"/>
        <v>27</v>
      </c>
      <c r="D154" s="26">
        <v>261.57</v>
      </c>
      <c r="E154" s="26">
        <f t="shared" si="11"/>
        <v>372.29781239999994</v>
      </c>
      <c r="F154" s="27">
        <f>+G154*DATOS!$I$1</f>
        <v>106.749</v>
      </c>
      <c r="G154" s="27">
        <v>75</v>
      </c>
      <c r="H154" s="28">
        <f t="shared" si="12"/>
        <v>220586.453847</v>
      </c>
    </row>
    <row r="155" spans="1:8" ht="15" customHeight="1">
      <c r="A155" t="str">
        <f t="shared" si="13"/>
        <v>F28</v>
      </c>
      <c r="B155" s="25" t="s">
        <v>35</v>
      </c>
      <c r="C155" s="25">
        <f t="shared" si="10"/>
        <v>28</v>
      </c>
      <c r="D155" s="26">
        <v>261.56</v>
      </c>
      <c r="E155" s="26">
        <f t="shared" si="11"/>
        <v>372.28357919999996</v>
      </c>
      <c r="F155" s="27">
        <f>+G155*DATOS!$I$1</f>
        <v>106.749</v>
      </c>
      <c r="G155" s="27">
        <v>75</v>
      </c>
      <c r="H155" s="28">
        <f t="shared" si="12"/>
        <v>220578.02067600001</v>
      </c>
    </row>
    <row r="156" spans="1:8" ht="15" customHeight="1">
      <c r="A156" t="str">
        <f t="shared" si="13"/>
        <v>F29</v>
      </c>
      <c r="B156" s="25" t="s">
        <v>35</v>
      </c>
      <c r="C156" s="25">
        <f t="shared" si="10"/>
        <v>29</v>
      </c>
      <c r="D156" s="26">
        <v>261.55</v>
      </c>
      <c r="E156" s="26">
        <f t="shared" si="11"/>
        <v>372.26934599999998</v>
      </c>
      <c r="F156" s="27">
        <f>+G156*DATOS!$I$1</f>
        <v>106.749</v>
      </c>
      <c r="G156" s="27">
        <v>75</v>
      </c>
      <c r="H156" s="28">
        <f t="shared" si="12"/>
        <v>220569.587505</v>
      </c>
    </row>
    <row r="157" spans="1:8" ht="15" customHeight="1">
      <c r="A157" t="str">
        <f t="shared" si="13"/>
        <v>F30</v>
      </c>
      <c r="B157" s="25" t="s">
        <v>35</v>
      </c>
      <c r="C157" s="25">
        <f t="shared" si="10"/>
        <v>30</v>
      </c>
      <c r="D157" s="26">
        <v>261.52999999999997</v>
      </c>
      <c r="E157" s="26">
        <f t="shared" si="11"/>
        <v>372.24087959999991</v>
      </c>
      <c r="F157" s="27">
        <f>+G157*DATOS!$I$1</f>
        <v>106.749</v>
      </c>
      <c r="G157" s="27">
        <v>75</v>
      </c>
      <c r="H157" s="28">
        <f t="shared" si="12"/>
        <v>220552.72116299998</v>
      </c>
    </row>
    <row r="158" spans="1:8" ht="15" customHeight="1">
      <c r="A158" t="str">
        <f t="shared" si="13"/>
        <v>F31</v>
      </c>
      <c r="B158" s="25" t="s">
        <v>35</v>
      </c>
      <c r="C158" s="25">
        <f t="shared" si="10"/>
        <v>31</v>
      </c>
      <c r="D158" s="26">
        <v>261.52</v>
      </c>
      <c r="E158" s="26">
        <f t="shared" si="11"/>
        <v>372.22664639999994</v>
      </c>
      <c r="F158" s="27">
        <f>+G158*DATOS!$I$1</f>
        <v>106.749</v>
      </c>
      <c r="G158" s="27">
        <v>75</v>
      </c>
      <c r="H158" s="28">
        <f t="shared" si="12"/>
        <v>220544.287992</v>
      </c>
    </row>
    <row r="159" spans="1:8" ht="15" customHeight="1">
      <c r="A159" t="str">
        <f t="shared" si="13"/>
        <v>F32</v>
      </c>
      <c r="B159" s="25" t="s">
        <v>35</v>
      </c>
      <c r="C159" s="25">
        <f t="shared" si="10"/>
        <v>32</v>
      </c>
      <c r="D159" s="26">
        <v>261.52</v>
      </c>
      <c r="E159" s="26">
        <f t="shared" si="11"/>
        <v>372.22664639999994</v>
      </c>
      <c r="F159" s="27">
        <f>+G159*DATOS!$I$1</f>
        <v>106.749</v>
      </c>
      <c r="G159" s="27">
        <v>75</v>
      </c>
      <c r="H159" s="28">
        <f t="shared" si="12"/>
        <v>220544.287992</v>
      </c>
    </row>
    <row r="160" spans="1:8" ht="15" customHeight="1">
      <c r="A160" t="str">
        <f t="shared" si="13"/>
        <v>F33</v>
      </c>
      <c r="B160" s="25" t="s">
        <v>35</v>
      </c>
      <c r="C160" s="25">
        <f t="shared" si="10"/>
        <v>33</v>
      </c>
      <c r="D160" s="26">
        <v>261.82</v>
      </c>
      <c r="E160" s="26">
        <f t="shared" si="11"/>
        <v>372.65364239999997</v>
      </c>
      <c r="F160" s="27">
        <f>+G160*DATOS!$I$1</f>
        <v>106.749</v>
      </c>
      <c r="G160" s="27">
        <v>75</v>
      </c>
      <c r="H160" s="28">
        <f t="shared" si="12"/>
        <v>220797.28312199999</v>
      </c>
    </row>
    <row r="161" spans="1:8" ht="15" customHeight="1">
      <c r="A161" t="str">
        <f t="shared" si="13"/>
        <v>F34</v>
      </c>
      <c r="B161" s="25" t="s">
        <v>35</v>
      </c>
      <c r="C161" s="25">
        <f t="shared" si="10"/>
        <v>34</v>
      </c>
      <c r="D161" s="26">
        <v>262.23</v>
      </c>
      <c r="E161" s="26">
        <f t="shared" si="11"/>
        <v>373.23720359999999</v>
      </c>
      <c r="F161" s="27">
        <f>+G161*DATOS!$I$1</f>
        <v>106.749</v>
      </c>
      <c r="G161" s="27">
        <v>75</v>
      </c>
      <c r="H161" s="28">
        <f t="shared" si="12"/>
        <v>221143.04313300003</v>
      </c>
    </row>
    <row r="162" spans="1:8" ht="15" customHeight="1">
      <c r="A162" t="str">
        <f t="shared" si="13"/>
        <v>F35</v>
      </c>
      <c r="B162" s="25" t="s">
        <v>35</v>
      </c>
      <c r="C162" s="25">
        <f t="shared" si="10"/>
        <v>35</v>
      </c>
      <c r="D162" s="26">
        <v>262.64999999999998</v>
      </c>
      <c r="E162" s="26">
        <f t="shared" si="11"/>
        <v>373.83499799999993</v>
      </c>
      <c r="F162" s="27">
        <f>+G162*DATOS!$I$1</f>
        <v>106.749</v>
      </c>
      <c r="G162" s="27">
        <v>75</v>
      </c>
      <c r="H162" s="28">
        <f t="shared" si="12"/>
        <v>221497.23631499999</v>
      </c>
    </row>
    <row r="163" spans="1:8" ht="15" customHeight="1">
      <c r="A163" t="str">
        <f t="shared" si="13"/>
        <v>F36</v>
      </c>
      <c r="B163" s="25" t="s">
        <v>35</v>
      </c>
      <c r="C163" s="25">
        <f t="shared" si="10"/>
        <v>36</v>
      </c>
      <c r="D163" s="26">
        <v>263.07</v>
      </c>
      <c r="E163" s="26">
        <f t="shared" si="11"/>
        <v>374.43279239999998</v>
      </c>
      <c r="F163" s="27">
        <f>+G163*DATOS!$I$1</f>
        <v>106.749</v>
      </c>
      <c r="G163" s="27">
        <v>75</v>
      </c>
      <c r="H163" s="28">
        <f t="shared" si="12"/>
        <v>221851.429497</v>
      </c>
    </row>
    <row r="164" spans="1:8" ht="15" customHeight="1">
      <c r="A164" t="str">
        <f t="shared" si="13"/>
        <v>F37</v>
      </c>
      <c r="B164" s="25" t="s">
        <v>35</v>
      </c>
      <c r="C164" s="25">
        <f t="shared" si="10"/>
        <v>37</v>
      </c>
      <c r="D164" s="26">
        <v>263.48</v>
      </c>
      <c r="E164" s="26">
        <f t="shared" si="11"/>
        <v>375.0163536</v>
      </c>
      <c r="F164" s="27">
        <f>+G164*DATOS!$I$1</f>
        <v>106.749</v>
      </c>
      <c r="G164" s="27">
        <v>75</v>
      </c>
      <c r="H164" s="28">
        <f t="shared" si="12"/>
        <v>222197.18950800001</v>
      </c>
    </row>
    <row r="165" spans="1:8" ht="15" customHeight="1">
      <c r="A165" t="str">
        <f t="shared" si="13"/>
        <v>F38</v>
      </c>
      <c r="B165" s="25" t="s">
        <v>35</v>
      </c>
      <c r="C165" s="25">
        <f t="shared" si="10"/>
        <v>38</v>
      </c>
      <c r="D165" s="26">
        <v>263.89999999999998</v>
      </c>
      <c r="E165" s="26">
        <f t="shared" si="11"/>
        <v>375.61414799999994</v>
      </c>
      <c r="F165" s="27">
        <f>+G165*DATOS!$I$1</f>
        <v>106.749</v>
      </c>
      <c r="G165" s="27">
        <v>75</v>
      </c>
      <c r="H165" s="28">
        <f t="shared" si="12"/>
        <v>222551.38268999997</v>
      </c>
    </row>
    <row r="166" spans="1:8" ht="15" customHeight="1">
      <c r="A166" t="str">
        <f t="shared" si="13"/>
        <v>F39</v>
      </c>
      <c r="B166" s="25" t="s">
        <v>35</v>
      </c>
      <c r="C166" s="25">
        <f t="shared" si="10"/>
        <v>39</v>
      </c>
      <c r="D166" s="26">
        <v>264.31</v>
      </c>
      <c r="E166" s="26">
        <f t="shared" si="11"/>
        <v>376.19770919999996</v>
      </c>
      <c r="F166" s="27">
        <f>+G166*DATOS!$I$1</f>
        <v>106.749</v>
      </c>
      <c r="G166" s="27">
        <v>75</v>
      </c>
      <c r="H166" s="28">
        <f t="shared" si="12"/>
        <v>222897.142701</v>
      </c>
    </row>
    <row r="167" spans="1:8" ht="15" customHeight="1">
      <c r="A167" t="str">
        <f t="shared" si="13"/>
        <v>F40</v>
      </c>
      <c r="B167" s="25" t="s">
        <v>35</v>
      </c>
      <c r="C167" s="25">
        <f t="shared" si="10"/>
        <v>40</v>
      </c>
      <c r="D167" s="26">
        <v>264.73</v>
      </c>
      <c r="E167" s="26">
        <f t="shared" si="11"/>
        <v>376.79550360000002</v>
      </c>
      <c r="F167" s="27">
        <f>+G167*DATOS!$I$1</f>
        <v>106.749</v>
      </c>
      <c r="G167" s="27">
        <v>75</v>
      </c>
      <c r="H167" s="28">
        <f t="shared" si="12"/>
        <v>223251.33588299999</v>
      </c>
    </row>
    <row r="168" spans="1:8" ht="15" customHeight="1">
      <c r="A168" t="str">
        <f t="shared" si="13"/>
        <v>F41</v>
      </c>
      <c r="B168" s="25" t="s">
        <v>35</v>
      </c>
      <c r="C168" s="25">
        <f t="shared" si="10"/>
        <v>41</v>
      </c>
      <c r="D168" s="26">
        <v>265.14</v>
      </c>
      <c r="E168" s="26">
        <f t="shared" si="11"/>
        <v>377.37906479999998</v>
      </c>
      <c r="F168" s="27">
        <f>+G168*DATOS!$I$1</f>
        <v>106.749</v>
      </c>
      <c r="G168" s="27">
        <v>75</v>
      </c>
      <c r="H168" s="28">
        <f t="shared" si="12"/>
        <v>223597.09589399997</v>
      </c>
    </row>
    <row r="169" spans="1:8" ht="15" customHeight="1">
      <c r="A169" t="str">
        <f t="shared" si="13"/>
        <v>F42</v>
      </c>
      <c r="B169" s="25" t="s">
        <v>35</v>
      </c>
      <c r="C169" s="25">
        <f t="shared" si="10"/>
        <v>42</v>
      </c>
      <c r="D169" s="26">
        <v>265.56</v>
      </c>
      <c r="E169" s="26">
        <f t="shared" si="11"/>
        <v>377.97685919999998</v>
      </c>
      <c r="F169" s="27">
        <f>+G169*DATOS!$I$1</f>
        <v>106.749</v>
      </c>
      <c r="G169" s="27">
        <v>75</v>
      </c>
      <c r="H169" s="28">
        <f t="shared" si="12"/>
        <v>223951.28907600002</v>
      </c>
    </row>
    <row r="170" spans="1:8" ht="15" customHeight="1">
      <c r="A170" t="str">
        <f t="shared" si="13"/>
        <v>F43</v>
      </c>
      <c r="B170" s="25" t="s">
        <v>35</v>
      </c>
      <c r="C170" s="25">
        <f t="shared" si="10"/>
        <v>43</v>
      </c>
      <c r="D170" s="26">
        <v>265.98</v>
      </c>
      <c r="E170" s="26">
        <f t="shared" si="11"/>
        <v>378.57465359999998</v>
      </c>
      <c r="F170" s="27">
        <f>+G170*DATOS!$I$1</f>
        <v>106.749</v>
      </c>
      <c r="G170" s="27">
        <v>75</v>
      </c>
      <c r="H170" s="28">
        <f t="shared" si="12"/>
        <v>224305.48225800003</v>
      </c>
    </row>
    <row r="171" spans="1:8" ht="15" customHeight="1">
      <c r="A171" t="str">
        <f t="shared" si="13"/>
        <v>F44</v>
      </c>
      <c r="B171" s="25" t="s">
        <v>35</v>
      </c>
      <c r="C171" s="25">
        <f t="shared" si="10"/>
        <v>44</v>
      </c>
      <c r="D171" s="26">
        <v>266.39</v>
      </c>
      <c r="E171" s="26">
        <f t="shared" si="11"/>
        <v>379.15821479999994</v>
      </c>
      <c r="F171" s="27">
        <f>+G171*DATOS!$I$1</f>
        <v>106.749</v>
      </c>
      <c r="G171" s="27">
        <v>75</v>
      </c>
      <c r="H171" s="28">
        <f t="shared" si="12"/>
        <v>224651.24226900001</v>
      </c>
    </row>
    <row r="172" spans="1:8" ht="15" customHeight="1">
      <c r="A172" t="str">
        <f t="shared" si="13"/>
        <v>F45</v>
      </c>
      <c r="B172" s="25" t="s">
        <v>35</v>
      </c>
      <c r="C172" s="25">
        <f t="shared" si="10"/>
        <v>45</v>
      </c>
      <c r="D172" s="26">
        <v>266.81</v>
      </c>
      <c r="E172" s="26">
        <f t="shared" si="11"/>
        <v>379.75600919999999</v>
      </c>
      <c r="F172" s="27">
        <f>+G172*DATOS!$I$1</f>
        <v>106.749</v>
      </c>
      <c r="G172" s="27">
        <v>75</v>
      </c>
      <c r="H172" s="28">
        <f t="shared" si="12"/>
        <v>225005.435451</v>
      </c>
    </row>
    <row r="173" spans="1:8" ht="15" customHeight="1">
      <c r="A173" t="str">
        <f t="shared" si="13"/>
        <v>F46</v>
      </c>
      <c r="B173" s="25" t="s">
        <v>35</v>
      </c>
      <c r="C173" s="25">
        <f t="shared" si="10"/>
        <v>46</v>
      </c>
      <c r="D173" s="26">
        <v>267.22000000000003</v>
      </c>
      <c r="E173" s="26">
        <f t="shared" si="11"/>
        <v>380.33957040000001</v>
      </c>
      <c r="F173" s="27">
        <f>+G173*DATOS!$I$1</f>
        <v>106.749</v>
      </c>
      <c r="G173" s="27">
        <v>75</v>
      </c>
      <c r="H173" s="28">
        <f t="shared" si="12"/>
        <v>225351.19546200003</v>
      </c>
    </row>
    <row r="174" spans="1:8" ht="15" customHeight="1">
      <c r="A174" t="str">
        <f t="shared" si="13"/>
        <v>F47</v>
      </c>
      <c r="B174" s="25" t="s">
        <v>35</v>
      </c>
      <c r="C174" s="25">
        <f t="shared" si="10"/>
        <v>47</v>
      </c>
      <c r="D174" s="26">
        <v>267.64</v>
      </c>
      <c r="E174" s="26">
        <f t="shared" si="11"/>
        <v>380.93736479999995</v>
      </c>
      <c r="F174" s="27">
        <f>+G174*DATOS!$I$1</f>
        <v>106.749</v>
      </c>
      <c r="G174" s="27">
        <v>75</v>
      </c>
      <c r="H174" s="28">
        <f t="shared" si="12"/>
        <v>225705.38864399999</v>
      </c>
    </row>
    <row r="175" spans="1:8" ht="15" customHeight="1">
      <c r="A175" t="str">
        <f t="shared" si="13"/>
        <v>F48</v>
      </c>
      <c r="B175" s="25" t="s">
        <v>35</v>
      </c>
      <c r="C175" s="25">
        <f t="shared" si="10"/>
        <v>48</v>
      </c>
      <c r="D175" s="26">
        <v>268.05</v>
      </c>
      <c r="E175" s="26">
        <f t="shared" si="11"/>
        <v>381.52092599999997</v>
      </c>
      <c r="F175" s="27">
        <f>+G175*DATOS!$I$1</f>
        <v>106.749</v>
      </c>
      <c r="G175" s="27">
        <v>75</v>
      </c>
      <c r="H175" s="28">
        <f t="shared" si="12"/>
        <v>226051.148655</v>
      </c>
    </row>
    <row r="176" spans="1:8" ht="15" customHeight="1">
      <c r="A176" t="str">
        <f t="shared" si="13"/>
        <v>F49</v>
      </c>
      <c r="B176" s="25" t="s">
        <v>35</v>
      </c>
      <c r="C176" s="25">
        <f t="shared" si="10"/>
        <v>49</v>
      </c>
      <c r="D176" s="26">
        <v>268.47000000000003</v>
      </c>
      <c r="E176" s="26">
        <f t="shared" si="11"/>
        <v>382.11872040000003</v>
      </c>
      <c r="F176" s="27">
        <f>+G176*DATOS!$I$1</f>
        <v>106.749</v>
      </c>
      <c r="G176" s="27">
        <v>75</v>
      </c>
      <c r="H176" s="28">
        <f t="shared" si="12"/>
        <v>226405.34183700001</v>
      </c>
    </row>
    <row r="177" spans="1:8" ht="15" customHeight="1">
      <c r="A177" t="str">
        <f t="shared" si="13"/>
        <v>G1</v>
      </c>
      <c r="B177" s="25" t="s">
        <v>36</v>
      </c>
      <c r="C177" s="25">
        <v>1</v>
      </c>
      <c r="D177" s="26">
        <v>284.07</v>
      </c>
      <c r="E177" s="26">
        <f t="shared" si="11"/>
        <v>404.32251239999999</v>
      </c>
      <c r="F177" s="27">
        <f>+G177*DATOS!$I$1</f>
        <v>106.749</v>
      </c>
      <c r="G177" s="27">
        <v>75</v>
      </c>
      <c r="H177" s="28">
        <f t="shared" si="12"/>
        <v>239561.08859699999</v>
      </c>
    </row>
    <row r="178" spans="1:8" ht="15" customHeight="1">
      <c r="A178" t="str">
        <f t="shared" si="13"/>
        <v>G2</v>
      </c>
      <c r="B178" s="25" t="s">
        <v>36</v>
      </c>
      <c r="C178" s="25">
        <f t="shared" ref="C178:C194" si="14">C177+1</f>
        <v>2</v>
      </c>
      <c r="D178" s="26">
        <v>260</v>
      </c>
      <c r="E178" s="26">
        <f t="shared" si="11"/>
        <v>370.06319999999999</v>
      </c>
      <c r="F178" s="27">
        <f>+G178*DATOS!$I$1</f>
        <v>106.749</v>
      </c>
      <c r="G178" s="27">
        <v>75</v>
      </c>
      <c r="H178" s="28">
        <f t="shared" si="12"/>
        <v>219262.446</v>
      </c>
    </row>
    <row r="179" spans="1:8" ht="15" customHeight="1">
      <c r="A179" t="str">
        <f t="shared" si="13"/>
        <v>G3</v>
      </c>
      <c r="B179" s="25" t="s">
        <v>36</v>
      </c>
      <c r="C179" s="25">
        <f t="shared" si="14"/>
        <v>3</v>
      </c>
      <c r="D179" s="26">
        <v>260</v>
      </c>
      <c r="E179" s="26">
        <f t="shared" si="11"/>
        <v>370.06319999999999</v>
      </c>
      <c r="F179" s="27">
        <f>+G179*DATOS!$I$1</f>
        <v>106.749</v>
      </c>
      <c r="G179" s="27">
        <v>75</v>
      </c>
      <c r="H179" s="28">
        <f t="shared" si="12"/>
        <v>219262.446</v>
      </c>
    </row>
    <row r="180" spans="1:8" ht="15" customHeight="1">
      <c r="A180" t="str">
        <f t="shared" si="13"/>
        <v>G4</v>
      </c>
      <c r="B180" s="25" t="s">
        <v>36</v>
      </c>
      <c r="C180" s="25">
        <f t="shared" si="14"/>
        <v>4</v>
      </c>
      <c r="D180" s="26">
        <v>260</v>
      </c>
      <c r="E180" s="26">
        <f t="shared" si="11"/>
        <v>370.06319999999999</v>
      </c>
      <c r="F180" s="27">
        <f>+G180*DATOS!$I$1</f>
        <v>106.749</v>
      </c>
      <c r="G180" s="27">
        <v>75</v>
      </c>
      <c r="H180" s="28">
        <f t="shared" si="12"/>
        <v>219262.446</v>
      </c>
    </row>
    <row r="181" spans="1:8" ht="15" customHeight="1">
      <c r="A181" t="str">
        <f t="shared" si="13"/>
        <v>G5</v>
      </c>
      <c r="B181" s="25" t="s">
        <v>36</v>
      </c>
      <c r="C181" s="25">
        <f t="shared" si="14"/>
        <v>5</v>
      </c>
      <c r="D181" s="26">
        <v>260</v>
      </c>
      <c r="E181" s="26">
        <f t="shared" si="11"/>
        <v>370.06319999999999</v>
      </c>
      <c r="F181" s="27">
        <f>+G181*DATOS!$I$1</f>
        <v>106.749</v>
      </c>
      <c r="G181" s="27">
        <v>75</v>
      </c>
      <c r="H181" s="28">
        <f t="shared" si="12"/>
        <v>219262.446</v>
      </c>
    </row>
    <row r="182" spans="1:8" ht="15" customHeight="1">
      <c r="A182" t="str">
        <f t="shared" si="13"/>
        <v>G6</v>
      </c>
      <c r="B182" s="25" t="s">
        <v>36</v>
      </c>
      <c r="C182" s="25">
        <f t="shared" si="14"/>
        <v>6</v>
      </c>
      <c r="D182" s="26">
        <v>260</v>
      </c>
      <c r="E182" s="26">
        <f t="shared" si="11"/>
        <v>370.06319999999999</v>
      </c>
      <c r="F182" s="27">
        <f>+G182*DATOS!$I$1</f>
        <v>106.749</v>
      </c>
      <c r="G182" s="27">
        <v>75</v>
      </c>
      <c r="H182" s="28">
        <f t="shared" si="12"/>
        <v>219262.446</v>
      </c>
    </row>
    <row r="183" spans="1:8" ht="15" customHeight="1">
      <c r="A183" t="str">
        <f t="shared" si="13"/>
        <v>G7</v>
      </c>
      <c r="B183" s="25" t="s">
        <v>36</v>
      </c>
      <c r="C183" s="25">
        <f t="shared" si="14"/>
        <v>7</v>
      </c>
      <c r="D183" s="26">
        <v>260</v>
      </c>
      <c r="E183" s="26">
        <f t="shared" si="11"/>
        <v>370.06319999999999</v>
      </c>
      <c r="F183" s="27">
        <f>+G183*DATOS!$I$1</f>
        <v>106.749</v>
      </c>
      <c r="G183" s="27">
        <v>75</v>
      </c>
      <c r="H183" s="28">
        <f t="shared" si="12"/>
        <v>219262.446</v>
      </c>
    </row>
    <row r="184" spans="1:8" ht="15" customHeight="1">
      <c r="A184" t="str">
        <f t="shared" si="13"/>
        <v>G8</v>
      </c>
      <c r="B184" s="25" t="s">
        <v>36</v>
      </c>
      <c r="C184" s="25">
        <f t="shared" si="14"/>
        <v>8</v>
      </c>
      <c r="D184" s="26">
        <v>260</v>
      </c>
      <c r="E184" s="26">
        <f t="shared" si="11"/>
        <v>370.06319999999999</v>
      </c>
      <c r="F184" s="27">
        <f>+G184*DATOS!$I$1</f>
        <v>106.749</v>
      </c>
      <c r="G184" s="27">
        <v>75</v>
      </c>
      <c r="H184" s="28">
        <f t="shared" si="12"/>
        <v>219262.446</v>
      </c>
    </row>
    <row r="185" spans="1:8" ht="15" customHeight="1">
      <c r="A185" t="str">
        <f t="shared" si="13"/>
        <v>G9</v>
      </c>
      <c r="B185" s="25" t="s">
        <v>36</v>
      </c>
      <c r="C185" s="25">
        <f t="shared" si="14"/>
        <v>9</v>
      </c>
      <c r="D185" s="26">
        <v>284.07</v>
      </c>
      <c r="E185" s="26">
        <f t="shared" si="11"/>
        <v>404.32251239999999</v>
      </c>
      <c r="F185" s="27">
        <f>+G185*DATOS!$I$1</f>
        <v>106.749</v>
      </c>
      <c r="G185" s="27">
        <v>75</v>
      </c>
      <c r="H185" s="28">
        <f t="shared" si="12"/>
        <v>239561.08859699999</v>
      </c>
    </row>
    <row r="186" spans="1:8" ht="15" customHeight="1">
      <c r="A186" t="str">
        <f t="shared" si="13"/>
        <v>G10</v>
      </c>
      <c r="B186" s="25" t="s">
        <v>36</v>
      </c>
      <c r="C186" s="25">
        <f t="shared" si="14"/>
        <v>10</v>
      </c>
      <c r="D186" s="26">
        <v>284.07</v>
      </c>
      <c r="E186" s="26">
        <f t="shared" si="11"/>
        <v>404.32251239999999</v>
      </c>
      <c r="F186" s="27">
        <f>+G186*DATOS!$I$1</f>
        <v>106.749</v>
      </c>
      <c r="G186" s="27">
        <v>75</v>
      </c>
      <c r="H186" s="28">
        <f t="shared" si="12"/>
        <v>239561.08859699999</v>
      </c>
    </row>
    <row r="187" spans="1:8" ht="15" customHeight="1">
      <c r="A187" t="str">
        <f t="shared" si="13"/>
        <v>G11</v>
      </c>
      <c r="B187" s="25" t="s">
        <v>36</v>
      </c>
      <c r="C187" s="25">
        <f t="shared" si="14"/>
        <v>11</v>
      </c>
      <c r="D187" s="26">
        <v>260</v>
      </c>
      <c r="E187" s="26">
        <f t="shared" si="11"/>
        <v>370.06319999999999</v>
      </c>
      <c r="F187" s="27">
        <f>+G187*DATOS!$I$1</f>
        <v>106.749</v>
      </c>
      <c r="G187" s="27">
        <v>75</v>
      </c>
      <c r="H187" s="28">
        <f t="shared" si="12"/>
        <v>219262.446</v>
      </c>
    </row>
    <row r="188" spans="1:8" ht="15" customHeight="1">
      <c r="A188" t="str">
        <f t="shared" si="13"/>
        <v>G12</v>
      </c>
      <c r="B188" s="25" t="s">
        <v>36</v>
      </c>
      <c r="C188" s="25">
        <f t="shared" si="14"/>
        <v>12</v>
      </c>
      <c r="D188" s="26">
        <v>260</v>
      </c>
      <c r="E188" s="26">
        <f t="shared" si="11"/>
        <v>370.06319999999999</v>
      </c>
      <c r="F188" s="27">
        <f>+G188*DATOS!$I$1</f>
        <v>106.749</v>
      </c>
      <c r="G188" s="27">
        <v>75</v>
      </c>
      <c r="H188" s="28">
        <f t="shared" si="12"/>
        <v>219262.446</v>
      </c>
    </row>
    <row r="189" spans="1:8" ht="15" customHeight="1">
      <c r="A189" t="str">
        <f t="shared" si="13"/>
        <v>G13</v>
      </c>
      <c r="B189" s="25" t="s">
        <v>36</v>
      </c>
      <c r="C189" s="25">
        <f t="shared" si="14"/>
        <v>13</v>
      </c>
      <c r="D189" s="26">
        <v>260</v>
      </c>
      <c r="E189" s="26">
        <f t="shared" si="11"/>
        <v>370.06319999999999</v>
      </c>
      <c r="F189" s="27">
        <f>+G189*DATOS!$I$1</f>
        <v>106.749</v>
      </c>
      <c r="G189" s="27">
        <v>75</v>
      </c>
      <c r="H189" s="28">
        <f t="shared" si="12"/>
        <v>219262.446</v>
      </c>
    </row>
    <row r="190" spans="1:8" ht="15" customHeight="1">
      <c r="A190" t="str">
        <f t="shared" si="13"/>
        <v>G14</v>
      </c>
      <c r="B190" s="25" t="s">
        <v>36</v>
      </c>
      <c r="C190" s="25">
        <f t="shared" si="14"/>
        <v>14</v>
      </c>
      <c r="D190" s="26">
        <v>260</v>
      </c>
      <c r="E190" s="26">
        <f t="shared" si="11"/>
        <v>370.06319999999999</v>
      </c>
      <c r="F190" s="27">
        <f>+G190*DATOS!$I$1</f>
        <v>106.749</v>
      </c>
      <c r="G190" s="27">
        <v>75</v>
      </c>
      <c r="H190" s="28">
        <f t="shared" si="12"/>
        <v>219262.446</v>
      </c>
    </row>
    <row r="191" spans="1:8" ht="15" customHeight="1">
      <c r="A191" t="str">
        <f t="shared" si="13"/>
        <v>G15</v>
      </c>
      <c r="B191" s="25" t="s">
        <v>36</v>
      </c>
      <c r="C191" s="25">
        <f t="shared" si="14"/>
        <v>15</v>
      </c>
      <c r="D191" s="26">
        <v>260</v>
      </c>
      <c r="E191" s="26">
        <f t="shared" si="11"/>
        <v>370.06319999999999</v>
      </c>
      <c r="F191" s="27">
        <f>+G191*DATOS!$I$1</f>
        <v>106.749</v>
      </c>
      <c r="G191" s="27">
        <v>75</v>
      </c>
      <c r="H191" s="28">
        <f t="shared" si="12"/>
        <v>219262.446</v>
      </c>
    </row>
    <row r="192" spans="1:8" ht="15" customHeight="1">
      <c r="A192" t="str">
        <f t="shared" si="13"/>
        <v>G16</v>
      </c>
      <c r="B192" s="25" t="s">
        <v>36</v>
      </c>
      <c r="C192" s="25">
        <f t="shared" si="14"/>
        <v>16</v>
      </c>
      <c r="D192" s="26">
        <v>260</v>
      </c>
      <c r="E192" s="26">
        <f t="shared" si="11"/>
        <v>370.06319999999999</v>
      </c>
      <c r="F192" s="27">
        <f>+G192*DATOS!$I$1</f>
        <v>106.749</v>
      </c>
      <c r="G192" s="27">
        <v>75</v>
      </c>
      <c r="H192" s="28">
        <f t="shared" si="12"/>
        <v>219262.446</v>
      </c>
    </row>
    <row r="193" spans="1:8" ht="15" customHeight="1">
      <c r="A193" t="str">
        <f t="shared" si="13"/>
        <v>G17</v>
      </c>
      <c r="B193" s="25" t="s">
        <v>36</v>
      </c>
      <c r="C193" s="25">
        <f t="shared" si="14"/>
        <v>17</v>
      </c>
      <c r="D193" s="26">
        <v>260</v>
      </c>
      <c r="E193" s="26">
        <f t="shared" si="11"/>
        <v>370.06319999999999</v>
      </c>
      <c r="F193" s="27">
        <f>+G193*DATOS!$I$1</f>
        <v>106.749</v>
      </c>
      <c r="G193" s="27">
        <v>75</v>
      </c>
      <c r="H193" s="28">
        <f t="shared" si="12"/>
        <v>219262.446</v>
      </c>
    </row>
    <row r="194" spans="1:8" ht="15" customHeight="1">
      <c r="A194" t="str">
        <f t="shared" si="13"/>
        <v>G18</v>
      </c>
      <c r="B194" s="25" t="s">
        <v>36</v>
      </c>
      <c r="C194" s="25">
        <f t="shared" si="14"/>
        <v>18</v>
      </c>
      <c r="D194" s="26">
        <v>284.07</v>
      </c>
      <c r="E194" s="26">
        <f t="shared" ref="E194:E257" si="15">D194*1.42332</f>
        <v>404.32251239999999</v>
      </c>
      <c r="F194" s="27">
        <f>+G194*DATOS!$I$1</f>
        <v>106.749</v>
      </c>
      <c r="G194" s="27">
        <v>75</v>
      </c>
      <c r="H194" s="28">
        <f t="shared" ref="H194:H257" si="16">+((D194*F194)*7.9)</f>
        <v>239561.08859699999</v>
      </c>
    </row>
    <row r="195" spans="1:8" ht="15" customHeight="1">
      <c r="A195" t="str">
        <f t="shared" ref="A195:A258" si="17">+_xlfn.CONCAT(B195,C195)</f>
        <v>H1</v>
      </c>
      <c r="B195" s="25" t="s">
        <v>37</v>
      </c>
      <c r="C195" s="25">
        <v>1</v>
      </c>
      <c r="D195" s="26">
        <v>284.07</v>
      </c>
      <c r="E195" s="26">
        <f t="shared" si="15"/>
        <v>404.32251239999999</v>
      </c>
      <c r="F195" s="27">
        <f>+G195*DATOS!$I$1</f>
        <v>106.749</v>
      </c>
      <c r="G195" s="27">
        <v>75</v>
      </c>
      <c r="H195" s="28">
        <f t="shared" si="16"/>
        <v>239561.08859699999</v>
      </c>
    </row>
    <row r="196" spans="1:8" ht="15" customHeight="1">
      <c r="A196" t="str">
        <f t="shared" si="17"/>
        <v>H2</v>
      </c>
      <c r="B196" s="25" t="s">
        <v>37</v>
      </c>
      <c r="C196" s="25">
        <f t="shared" ref="C196:C212" si="18">C195+1</f>
        <v>2</v>
      </c>
      <c r="D196" s="26">
        <v>260</v>
      </c>
      <c r="E196" s="26">
        <f t="shared" si="15"/>
        <v>370.06319999999999</v>
      </c>
      <c r="F196" s="27">
        <f>+G196*DATOS!$I$1</f>
        <v>106.749</v>
      </c>
      <c r="G196" s="27">
        <v>75</v>
      </c>
      <c r="H196" s="28">
        <f t="shared" si="16"/>
        <v>219262.446</v>
      </c>
    </row>
    <row r="197" spans="1:8" ht="15" customHeight="1">
      <c r="A197" t="str">
        <f t="shared" si="17"/>
        <v>H3</v>
      </c>
      <c r="B197" s="25" t="s">
        <v>37</v>
      </c>
      <c r="C197" s="25">
        <f t="shared" si="18"/>
        <v>3</v>
      </c>
      <c r="D197" s="26">
        <v>260</v>
      </c>
      <c r="E197" s="26">
        <f t="shared" si="15"/>
        <v>370.06319999999999</v>
      </c>
      <c r="F197" s="27">
        <f>+G197*DATOS!$I$1</f>
        <v>106.749</v>
      </c>
      <c r="G197" s="27">
        <v>75</v>
      </c>
      <c r="H197" s="28">
        <f t="shared" si="16"/>
        <v>219262.446</v>
      </c>
    </row>
    <row r="198" spans="1:8" ht="15" customHeight="1">
      <c r="A198" t="str">
        <f t="shared" si="17"/>
        <v>H4</v>
      </c>
      <c r="B198" s="25" t="s">
        <v>37</v>
      </c>
      <c r="C198" s="25">
        <f t="shared" si="18"/>
        <v>4</v>
      </c>
      <c r="D198" s="26">
        <v>260</v>
      </c>
      <c r="E198" s="26">
        <f t="shared" si="15"/>
        <v>370.06319999999999</v>
      </c>
      <c r="F198" s="27">
        <f>+G198*DATOS!$I$1</f>
        <v>106.749</v>
      </c>
      <c r="G198" s="27">
        <v>75</v>
      </c>
      <c r="H198" s="28">
        <f t="shared" si="16"/>
        <v>219262.446</v>
      </c>
    </row>
    <row r="199" spans="1:8" ht="15" customHeight="1">
      <c r="A199" t="str">
        <f t="shared" si="17"/>
        <v>H5</v>
      </c>
      <c r="B199" s="25" t="s">
        <v>37</v>
      </c>
      <c r="C199" s="25">
        <f t="shared" si="18"/>
        <v>5</v>
      </c>
      <c r="D199" s="26">
        <v>260</v>
      </c>
      <c r="E199" s="26">
        <f t="shared" si="15"/>
        <v>370.06319999999999</v>
      </c>
      <c r="F199" s="27">
        <f>+G199*DATOS!$I$1</f>
        <v>106.749</v>
      </c>
      <c r="G199" s="27">
        <v>75</v>
      </c>
      <c r="H199" s="28">
        <f t="shared" si="16"/>
        <v>219262.446</v>
      </c>
    </row>
    <row r="200" spans="1:8" ht="15" customHeight="1">
      <c r="A200" t="str">
        <f t="shared" si="17"/>
        <v>H6</v>
      </c>
      <c r="B200" s="25" t="s">
        <v>37</v>
      </c>
      <c r="C200" s="25">
        <f t="shared" si="18"/>
        <v>6</v>
      </c>
      <c r="D200" s="26">
        <v>260</v>
      </c>
      <c r="E200" s="26">
        <f t="shared" si="15"/>
        <v>370.06319999999999</v>
      </c>
      <c r="F200" s="27">
        <f>+G200*DATOS!$I$1</f>
        <v>106.749</v>
      </c>
      <c r="G200" s="27">
        <v>75</v>
      </c>
      <c r="H200" s="28">
        <f t="shared" si="16"/>
        <v>219262.446</v>
      </c>
    </row>
    <row r="201" spans="1:8" ht="15" customHeight="1">
      <c r="A201" t="str">
        <f t="shared" si="17"/>
        <v>H7</v>
      </c>
      <c r="B201" s="25" t="s">
        <v>37</v>
      </c>
      <c r="C201" s="25">
        <f t="shared" si="18"/>
        <v>7</v>
      </c>
      <c r="D201" s="26">
        <v>260</v>
      </c>
      <c r="E201" s="26">
        <f t="shared" si="15"/>
        <v>370.06319999999999</v>
      </c>
      <c r="F201" s="27">
        <f>+G201*DATOS!$I$1</f>
        <v>106.749</v>
      </c>
      <c r="G201" s="27">
        <v>75</v>
      </c>
      <c r="H201" s="28">
        <f t="shared" si="16"/>
        <v>219262.446</v>
      </c>
    </row>
    <row r="202" spans="1:8" ht="15" customHeight="1">
      <c r="A202" t="str">
        <f t="shared" si="17"/>
        <v>H8</v>
      </c>
      <c r="B202" s="25" t="s">
        <v>37</v>
      </c>
      <c r="C202" s="25">
        <f t="shared" si="18"/>
        <v>8</v>
      </c>
      <c r="D202" s="26">
        <v>260</v>
      </c>
      <c r="E202" s="26">
        <f t="shared" si="15"/>
        <v>370.06319999999999</v>
      </c>
      <c r="F202" s="27">
        <f>+G202*DATOS!$I$1</f>
        <v>106.749</v>
      </c>
      <c r="G202" s="27">
        <v>75</v>
      </c>
      <c r="H202" s="28">
        <f t="shared" si="16"/>
        <v>219262.446</v>
      </c>
    </row>
    <row r="203" spans="1:8" ht="15" customHeight="1">
      <c r="A203" t="str">
        <f t="shared" si="17"/>
        <v>H9</v>
      </c>
      <c r="B203" s="25" t="s">
        <v>37</v>
      </c>
      <c r="C203" s="25">
        <f t="shared" si="18"/>
        <v>9</v>
      </c>
      <c r="D203" s="26">
        <v>284.07</v>
      </c>
      <c r="E203" s="26">
        <f t="shared" si="15"/>
        <v>404.32251239999999</v>
      </c>
      <c r="F203" s="27">
        <f>+G203*DATOS!$I$1</f>
        <v>106.749</v>
      </c>
      <c r="G203" s="27">
        <v>75</v>
      </c>
      <c r="H203" s="28">
        <f t="shared" si="16"/>
        <v>239561.08859699999</v>
      </c>
    </row>
    <row r="204" spans="1:8" ht="15" customHeight="1">
      <c r="A204" t="str">
        <f t="shared" si="17"/>
        <v>H10</v>
      </c>
      <c r="B204" s="25" t="s">
        <v>37</v>
      </c>
      <c r="C204" s="25">
        <f t="shared" si="18"/>
        <v>10</v>
      </c>
      <c r="D204" s="26">
        <v>284.07</v>
      </c>
      <c r="E204" s="26">
        <f t="shared" si="15"/>
        <v>404.32251239999999</v>
      </c>
      <c r="F204" s="27">
        <f>+G204*DATOS!$I$1</f>
        <v>106.749</v>
      </c>
      <c r="G204" s="27">
        <v>75</v>
      </c>
      <c r="H204" s="28">
        <f t="shared" si="16"/>
        <v>239561.08859699999</v>
      </c>
    </row>
    <row r="205" spans="1:8" ht="15" customHeight="1">
      <c r="A205" t="str">
        <f t="shared" si="17"/>
        <v>H11</v>
      </c>
      <c r="B205" s="25" t="s">
        <v>37</v>
      </c>
      <c r="C205" s="25">
        <f t="shared" si="18"/>
        <v>11</v>
      </c>
      <c r="D205" s="26">
        <v>260</v>
      </c>
      <c r="E205" s="26">
        <f t="shared" si="15"/>
        <v>370.06319999999999</v>
      </c>
      <c r="F205" s="27">
        <f>+G205*DATOS!$I$1</f>
        <v>106.749</v>
      </c>
      <c r="G205" s="27">
        <v>75</v>
      </c>
      <c r="H205" s="28">
        <f t="shared" si="16"/>
        <v>219262.446</v>
      </c>
    </row>
    <row r="206" spans="1:8" ht="15" customHeight="1">
      <c r="A206" t="str">
        <f t="shared" si="17"/>
        <v>H12</v>
      </c>
      <c r="B206" s="25" t="s">
        <v>37</v>
      </c>
      <c r="C206" s="25">
        <f t="shared" si="18"/>
        <v>12</v>
      </c>
      <c r="D206" s="26">
        <v>260</v>
      </c>
      <c r="E206" s="26">
        <f t="shared" si="15"/>
        <v>370.06319999999999</v>
      </c>
      <c r="F206" s="27">
        <f>+G206*DATOS!$I$1</f>
        <v>106.749</v>
      </c>
      <c r="G206" s="27">
        <v>75</v>
      </c>
      <c r="H206" s="28">
        <f t="shared" si="16"/>
        <v>219262.446</v>
      </c>
    </row>
    <row r="207" spans="1:8" ht="15" customHeight="1">
      <c r="A207" t="str">
        <f t="shared" si="17"/>
        <v>H13</v>
      </c>
      <c r="B207" s="25" t="s">
        <v>37</v>
      </c>
      <c r="C207" s="25">
        <f t="shared" si="18"/>
        <v>13</v>
      </c>
      <c r="D207" s="26">
        <v>260</v>
      </c>
      <c r="E207" s="26">
        <f t="shared" si="15"/>
        <v>370.06319999999999</v>
      </c>
      <c r="F207" s="27">
        <f>+G207*DATOS!$I$1</f>
        <v>106.749</v>
      </c>
      <c r="G207" s="27">
        <v>75</v>
      </c>
      <c r="H207" s="28">
        <f t="shared" si="16"/>
        <v>219262.446</v>
      </c>
    </row>
    <row r="208" spans="1:8" ht="15" customHeight="1">
      <c r="A208" t="str">
        <f t="shared" si="17"/>
        <v>H14</v>
      </c>
      <c r="B208" s="25" t="s">
        <v>37</v>
      </c>
      <c r="C208" s="25">
        <f t="shared" si="18"/>
        <v>14</v>
      </c>
      <c r="D208" s="26">
        <v>260</v>
      </c>
      <c r="E208" s="26">
        <f t="shared" si="15"/>
        <v>370.06319999999999</v>
      </c>
      <c r="F208" s="27">
        <f>+G208*DATOS!$I$1</f>
        <v>106.749</v>
      </c>
      <c r="G208" s="27">
        <v>75</v>
      </c>
      <c r="H208" s="28">
        <f t="shared" si="16"/>
        <v>219262.446</v>
      </c>
    </row>
    <row r="209" spans="1:8" ht="15" customHeight="1">
      <c r="A209" t="str">
        <f t="shared" si="17"/>
        <v>H15</v>
      </c>
      <c r="B209" s="25" t="s">
        <v>37</v>
      </c>
      <c r="C209" s="25">
        <f t="shared" si="18"/>
        <v>15</v>
      </c>
      <c r="D209" s="26">
        <v>260</v>
      </c>
      <c r="E209" s="26">
        <f t="shared" si="15"/>
        <v>370.06319999999999</v>
      </c>
      <c r="F209" s="27">
        <f>+G209*DATOS!$I$1</f>
        <v>106.749</v>
      </c>
      <c r="G209" s="27">
        <v>75</v>
      </c>
      <c r="H209" s="28">
        <f t="shared" si="16"/>
        <v>219262.446</v>
      </c>
    </row>
    <row r="210" spans="1:8" ht="15" customHeight="1">
      <c r="A210" t="str">
        <f t="shared" si="17"/>
        <v>H16</v>
      </c>
      <c r="B210" s="25" t="s">
        <v>37</v>
      </c>
      <c r="C210" s="25">
        <f t="shared" si="18"/>
        <v>16</v>
      </c>
      <c r="D210" s="26">
        <v>260</v>
      </c>
      <c r="E210" s="26">
        <f t="shared" si="15"/>
        <v>370.06319999999999</v>
      </c>
      <c r="F210" s="27">
        <f>+G210*DATOS!$I$1</f>
        <v>106.749</v>
      </c>
      <c r="G210" s="27">
        <v>75</v>
      </c>
      <c r="H210" s="28">
        <f t="shared" si="16"/>
        <v>219262.446</v>
      </c>
    </row>
    <row r="211" spans="1:8" ht="15" customHeight="1">
      <c r="A211" t="str">
        <f t="shared" si="17"/>
        <v>H17</v>
      </c>
      <c r="B211" s="25" t="s">
        <v>37</v>
      </c>
      <c r="C211" s="25">
        <f t="shared" si="18"/>
        <v>17</v>
      </c>
      <c r="D211" s="26">
        <v>260</v>
      </c>
      <c r="E211" s="26">
        <f t="shared" si="15"/>
        <v>370.06319999999999</v>
      </c>
      <c r="F211" s="27">
        <f>+G211*DATOS!$I$1</f>
        <v>106.749</v>
      </c>
      <c r="G211" s="27">
        <v>75</v>
      </c>
      <c r="H211" s="28">
        <f t="shared" si="16"/>
        <v>219262.446</v>
      </c>
    </row>
    <row r="212" spans="1:8" ht="15" customHeight="1">
      <c r="A212" t="str">
        <f t="shared" si="17"/>
        <v>H18</v>
      </c>
      <c r="B212" s="25" t="s">
        <v>37</v>
      </c>
      <c r="C212" s="25">
        <f t="shared" si="18"/>
        <v>18</v>
      </c>
      <c r="D212" s="26">
        <v>284.07</v>
      </c>
      <c r="E212" s="26">
        <f t="shared" si="15"/>
        <v>404.32251239999999</v>
      </c>
      <c r="F212" s="27">
        <f>+G212*DATOS!$I$1</f>
        <v>106.749</v>
      </c>
      <c r="G212" s="27">
        <v>75</v>
      </c>
      <c r="H212" s="28">
        <f t="shared" si="16"/>
        <v>239561.08859699999</v>
      </c>
    </row>
    <row r="213" spans="1:8" ht="15" customHeight="1">
      <c r="A213" t="str">
        <f t="shared" si="17"/>
        <v>I1</v>
      </c>
      <c r="B213" s="25" t="s">
        <v>5</v>
      </c>
      <c r="C213" s="25">
        <v>1</v>
      </c>
      <c r="D213" s="26">
        <v>284.07</v>
      </c>
      <c r="E213" s="26">
        <f t="shared" si="15"/>
        <v>404.32251239999999</v>
      </c>
      <c r="F213" s="27">
        <f>+G213*DATOS!$I$1</f>
        <v>106.749</v>
      </c>
      <c r="G213" s="27">
        <v>75</v>
      </c>
      <c r="H213" s="28">
        <f t="shared" si="16"/>
        <v>239561.08859699999</v>
      </c>
    </row>
    <row r="214" spans="1:8" ht="15" customHeight="1">
      <c r="A214" t="str">
        <f t="shared" si="17"/>
        <v>I2</v>
      </c>
      <c r="B214" s="25" t="s">
        <v>5</v>
      </c>
      <c r="C214" s="25">
        <f t="shared" ref="C214:C226" si="19">C213+1</f>
        <v>2</v>
      </c>
      <c r="D214" s="26">
        <v>260</v>
      </c>
      <c r="E214" s="26">
        <f t="shared" si="15"/>
        <v>370.06319999999999</v>
      </c>
      <c r="F214" s="27">
        <f>+G214*DATOS!$I$1</f>
        <v>106.749</v>
      </c>
      <c r="G214" s="27">
        <v>75</v>
      </c>
      <c r="H214" s="28">
        <f t="shared" si="16"/>
        <v>219262.446</v>
      </c>
    </row>
    <row r="215" spans="1:8" ht="15" customHeight="1">
      <c r="A215" t="str">
        <f t="shared" si="17"/>
        <v>I3</v>
      </c>
      <c r="B215" s="25" t="s">
        <v>5</v>
      </c>
      <c r="C215" s="25">
        <f t="shared" si="19"/>
        <v>3</v>
      </c>
      <c r="D215" s="26">
        <v>260</v>
      </c>
      <c r="E215" s="26">
        <f t="shared" si="15"/>
        <v>370.06319999999999</v>
      </c>
      <c r="F215" s="27">
        <f>+G215*DATOS!$I$1</f>
        <v>106.749</v>
      </c>
      <c r="G215" s="27">
        <v>75</v>
      </c>
      <c r="H215" s="28">
        <f t="shared" si="16"/>
        <v>219262.446</v>
      </c>
    </row>
    <row r="216" spans="1:8" ht="15" customHeight="1">
      <c r="A216" t="str">
        <f t="shared" si="17"/>
        <v>I4</v>
      </c>
      <c r="B216" s="25" t="s">
        <v>5</v>
      </c>
      <c r="C216" s="25">
        <f t="shared" si="19"/>
        <v>4</v>
      </c>
      <c r="D216" s="26">
        <v>260</v>
      </c>
      <c r="E216" s="26">
        <f t="shared" si="15"/>
        <v>370.06319999999999</v>
      </c>
      <c r="F216" s="27">
        <f>+G216*DATOS!$I$1</f>
        <v>106.749</v>
      </c>
      <c r="G216" s="27">
        <v>75</v>
      </c>
      <c r="H216" s="28">
        <f t="shared" si="16"/>
        <v>219262.446</v>
      </c>
    </row>
    <row r="217" spans="1:8" ht="15" customHeight="1">
      <c r="A217" t="str">
        <f t="shared" si="17"/>
        <v>I5</v>
      </c>
      <c r="B217" s="25" t="s">
        <v>5</v>
      </c>
      <c r="C217" s="25">
        <f t="shared" si="19"/>
        <v>5</v>
      </c>
      <c r="D217" s="26">
        <v>260</v>
      </c>
      <c r="E217" s="26">
        <f t="shared" si="15"/>
        <v>370.06319999999999</v>
      </c>
      <c r="F217" s="27">
        <f>+G217*DATOS!$I$1</f>
        <v>106.749</v>
      </c>
      <c r="G217" s="27">
        <v>75</v>
      </c>
      <c r="H217" s="28">
        <f t="shared" si="16"/>
        <v>219262.446</v>
      </c>
    </row>
    <row r="218" spans="1:8" ht="15" customHeight="1">
      <c r="A218" t="str">
        <f t="shared" si="17"/>
        <v>I6</v>
      </c>
      <c r="B218" s="25" t="s">
        <v>5</v>
      </c>
      <c r="C218" s="25">
        <f t="shared" si="19"/>
        <v>6</v>
      </c>
      <c r="D218" s="26">
        <v>260</v>
      </c>
      <c r="E218" s="26">
        <f t="shared" si="15"/>
        <v>370.06319999999999</v>
      </c>
      <c r="F218" s="27">
        <f>+G218*DATOS!$I$1</f>
        <v>106.749</v>
      </c>
      <c r="G218" s="27">
        <v>75</v>
      </c>
      <c r="H218" s="28">
        <f t="shared" si="16"/>
        <v>219262.446</v>
      </c>
    </row>
    <row r="219" spans="1:8" ht="15" customHeight="1">
      <c r="A219" t="str">
        <f t="shared" si="17"/>
        <v>I7</v>
      </c>
      <c r="B219" s="25" t="s">
        <v>5</v>
      </c>
      <c r="C219" s="25">
        <f t="shared" si="19"/>
        <v>7</v>
      </c>
      <c r="D219" s="26">
        <v>260</v>
      </c>
      <c r="E219" s="26">
        <f t="shared" si="15"/>
        <v>370.06319999999999</v>
      </c>
      <c r="F219" s="27">
        <f>+G219*DATOS!$I$1</f>
        <v>106.749</v>
      </c>
      <c r="G219" s="27">
        <v>75</v>
      </c>
      <c r="H219" s="28">
        <f t="shared" si="16"/>
        <v>219262.446</v>
      </c>
    </row>
    <row r="220" spans="1:8" ht="15" customHeight="1">
      <c r="A220" t="str">
        <f t="shared" si="17"/>
        <v>I8</v>
      </c>
      <c r="B220" s="25" t="s">
        <v>5</v>
      </c>
      <c r="C220" s="25">
        <f t="shared" si="19"/>
        <v>8</v>
      </c>
      <c r="D220" s="26">
        <v>284.07</v>
      </c>
      <c r="E220" s="26">
        <f t="shared" si="15"/>
        <v>404.32251239999999</v>
      </c>
      <c r="F220" s="27">
        <f>+G220*DATOS!$I$1</f>
        <v>106.749</v>
      </c>
      <c r="G220" s="27">
        <v>75</v>
      </c>
      <c r="H220" s="28">
        <f t="shared" si="16"/>
        <v>239561.08859699999</v>
      </c>
    </row>
    <row r="221" spans="1:8" ht="15" customHeight="1">
      <c r="A221" t="str">
        <f t="shared" si="17"/>
        <v>I9</v>
      </c>
      <c r="B221" s="25" t="s">
        <v>5</v>
      </c>
      <c r="C221" s="25">
        <f t="shared" si="19"/>
        <v>9</v>
      </c>
      <c r="D221" s="26">
        <v>260</v>
      </c>
      <c r="E221" s="26">
        <f t="shared" si="15"/>
        <v>370.06319999999999</v>
      </c>
      <c r="F221" s="27">
        <f>+G221*DATOS!$I$1</f>
        <v>106.749</v>
      </c>
      <c r="G221" s="27">
        <v>75</v>
      </c>
      <c r="H221" s="28">
        <f t="shared" si="16"/>
        <v>219262.446</v>
      </c>
    </row>
    <row r="222" spans="1:8" ht="15" customHeight="1">
      <c r="A222" t="str">
        <f t="shared" si="17"/>
        <v>I10</v>
      </c>
      <c r="B222" s="25" t="s">
        <v>5</v>
      </c>
      <c r="C222" s="25">
        <f t="shared" si="19"/>
        <v>10</v>
      </c>
      <c r="D222" s="26">
        <v>260</v>
      </c>
      <c r="E222" s="26">
        <f t="shared" si="15"/>
        <v>370.06319999999999</v>
      </c>
      <c r="F222" s="27">
        <f>+G222*DATOS!$I$1</f>
        <v>106.749</v>
      </c>
      <c r="G222" s="27">
        <v>75</v>
      </c>
      <c r="H222" s="28">
        <f t="shared" si="16"/>
        <v>219262.446</v>
      </c>
    </row>
    <row r="223" spans="1:8" ht="15" customHeight="1">
      <c r="A223" t="str">
        <f t="shared" si="17"/>
        <v>I11</v>
      </c>
      <c r="B223" s="25" t="s">
        <v>5</v>
      </c>
      <c r="C223" s="25">
        <f t="shared" si="19"/>
        <v>11</v>
      </c>
      <c r="D223" s="26">
        <v>260</v>
      </c>
      <c r="E223" s="26">
        <f t="shared" si="15"/>
        <v>370.06319999999999</v>
      </c>
      <c r="F223" s="27">
        <f>+G223*DATOS!$I$1</f>
        <v>106.749</v>
      </c>
      <c r="G223" s="27">
        <v>75</v>
      </c>
      <c r="H223" s="28">
        <f t="shared" si="16"/>
        <v>219262.446</v>
      </c>
    </row>
    <row r="224" spans="1:8" ht="15" customHeight="1">
      <c r="A224" t="str">
        <f t="shared" si="17"/>
        <v>I12</v>
      </c>
      <c r="B224" s="25" t="s">
        <v>5</v>
      </c>
      <c r="C224" s="25">
        <f t="shared" si="19"/>
        <v>12</v>
      </c>
      <c r="D224" s="26">
        <v>260</v>
      </c>
      <c r="E224" s="26">
        <f t="shared" si="15"/>
        <v>370.06319999999999</v>
      </c>
      <c r="F224" s="27">
        <f>+G224*DATOS!$I$1</f>
        <v>106.749</v>
      </c>
      <c r="G224" s="27">
        <v>75</v>
      </c>
      <c r="H224" s="28">
        <f t="shared" si="16"/>
        <v>219262.446</v>
      </c>
    </row>
    <row r="225" spans="1:8" ht="15" customHeight="1">
      <c r="A225" t="str">
        <f t="shared" si="17"/>
        <v>I13</v>
      </c>
      <c r="B225" s="25" t="s">
        <v>5</v>
      </c>
      <c r="C225" s="25">
        <f t="shared" si="19"/>
        <v>13</v>
      </c>
      <c r="D225" s="26">
        <v>260</v>
      </c>
      <c r="E225" s="26">
        <f t="shared" si="15"/>
        <v>370.06319999999999</v>
      </c>
      <c r="F225" s="27">
        <f>+G225*DATOS!$I$1</f>
        <v>106.749</v>
      </c>
      <c r="G225" s="27">
        <v>75</v>
      </c>
      <c r="H225" s="28">
        <f t="shared" si="16"/>
        <v>219262.446</v>
      </c>
    </row>
    <row r="226" spans="1:8" ht="15" customHeight="1">
      <c r="A226" t="str">
        <f t="shared" si="17"/>
        <v>I14</v>
      </c>
      <c r="B226" s="25" t="s">
        <v>5</v>
      </c>
      <c r="C226" s="25">
        <f t="shared" si="19"/>
        <v>14</v>
      </c>
      <c r="D226" s="26">
        <v>260</v>
      </c>
      <c r="E226" s="26">
        <f t="shared" si="15"/>
        <v>370.06319999999999</v>
      </c>
      <c r="F226" s="27">
        <f>+G226*DATOS!$I$1</f>
        <v>106.749</v>
      </c>
      <c r="G226" s="27">
        <v>75</v>
      </c>
      <c r="H226" s="28">
        <f t="shared" si="16"/>
        <v>219262.446</v>
      </c>
    </row>
    <row r="227" spans="1:8" ht="15" customHeight="1">
      <c r="A227" t="str">
        <f t="shared" si="17"/>
        <v>J1</v>
      </c>
      <c r="B227" s="25" t="s">
        <v>39</v>
      </c>
      <c r="C227" s="25">
        <v>1</v>
      </c>
      <c r="D227" s="26">
        <v>284.07</v>
      </c>
      <c r="E227" s="26">
        <f t="shared" si="15"/>
        <v>404.32251239999999</v>
      </c>
      <c r="F227" s="27">
        <f>+G227*DATOS!$I$1</f>
        <v>106.749</v>
      </c>
      <c r="G227" s="27">
        <v>75</v>
      </c>
      <c r="H227" s="28">
        <f t="shared" si="16"/>
        <v>239561.08859699999</v>
      </c>
    </row>
    <row r="228" spans="1:8" ht="15" customHeight="1">
      <c r="A228" t="str">
        <f t="shared" si="17"/>
        <v>J2</v>
      </c>
      <c r="B228" s="25" t="s">
        <v>39</v>
      </c>
      <c r="C228" s="25">
        <f t="shared" ref="C228:C246" si="20">C227+1</f>
        <v>2</v>
      </c>
      <c r="D228" s="26">
        <v>260</v>
      </c>
      <c r="E228" s="26">
        <f t="shared" si="15"/>
        <v>370.06319999999999</v>
      </c>
      <c r="F228" s="27">
        <f>+G228*DATOS!$I$1</f>
        <v>106.749</v>
      </c>
      <c r="G228" s="27">
        <v>75</v>
      </c>
      <c r="H228" s="28">
        <f t="shared" si="16"/>
        <v>219262.446</v>
      </c>
    </row>
    <row r="229" spans="1:8" ht="15" customHeight="1">
      <c r="A229" t="str">
        <f t="shared" si="17"/>
        <v>J3</v>
      </c>
      <c r="B229" s="25" t="s">
        <v>39</v>
      </c>
      <c r="C229" s="25">
        <f t="shared" si="20"/>
        <v>3</v>
      </c>
      <c r="D229" s="26">
        <v>260</v>
      </c>
      <c r="E229" s="26">
        <f t="shared" si="15"/>
        <v>370.06319999999999</v>
      </c>
      <c r="F229" s="27">
        <f>+G229*DATOS!$I$1</f>
        <v>106.749</v>
      </c>
      <c r="G229" s="27">
        <v>75</v>
      </c>
      <c r="H229" s="28">
        <f t="shared" si="16"/>
        <v>219262.446</v>
      </c>
    </row>
    <row r="230" spans="1:8" ht="15" customHeight="1">
      <c r="A230" t="str">
        <f t="shared" si="17"/>
        <v>J4</v>
      </c>
      <c r="B230" s="25" t="s">
        <v>39</v>
      </c>
      <c r="C230" s="25">
        <f t="shared" si="20"/>
        <v>4</v>
      </c>
      <c r="D230" s="26">
        <v>260</v>
      </c>
      <c r="E230" s="26">
        <f t="shared" si="15"/>
        <v>370.06319999999999</v>
      </c>
      <c r="F230" s="27">
        <f>+G230*DATOS!$I$1</f>
        <v>106.749</v>
      </c>
      <c r="G230" s="27">
        <v>75</v>
      </c>
      <c r="H230" s="28">
        <f t="shared" si="16"/>
        <v>219262.446</v>
      </c>
    </row>
    <row r="231" spans="1:8" ht="15" customHeight="1">
      <c r="A231" t="str">
        <f t="shared" si="17"/>
        <v>J5</v>
      </c>
      <c r="B231" s="25" t="s">
        <v>39</v>
      </c>
      <c r="C231" s="25">
        <f t="shared" si="20"/>
        <v>5</v>
      </c>
      <c r="D231" s="26">
        <v>260</v>
      </c>
      <c r="E231" s="26">
        <f t="shared" si="15"/>
        <v>370.06319999999999</v>
      </c>
      <c r="F231" s="27">
        <f>+G231*DATOS!$I$1</f>
        <v>106.749</v>
      </c>
      <c r="G231" s="27">
        <v>75</v>
      </c>
      <c r="H231" s="28">
        <f t="shared" si="16"/>
        <v>219262.446</v>
      </c>
    </row>
    <row r="232" spans="1:8" ht="15" customHeight="1">
      <c r="A232" t="str">
        <f t="shared" si="17"/>
        <v>J6</v>
      </c>
      <c r="B232" s="25" t="s">
        <v>39</v>
      </c>
      <c r="C232" s="25">
        <f t="shared" si="20"/>
        <v>6</v>
      </c>
      <c r="D232" s="26">
        <v>260</v>
      </c>
      <c r="E232" s="26">
        <f t="shared" si="15"/>
        <v>370.06319999999999</v>
      </c>
      <c r="F232" s="27">
        <f>+G232*DATOS!$I$1</f>
        <v>106.749</v>
      </c>
      <c r="G232" s="27">
        <v>75</v>
      </c>
      <c r="H232" s="28">
        <f t="shared" si="16"/>
        <v>219262.446</v>
      </c>
    </row>
    <row r="233" spans="1:8" ht="15" customHeight="1">
      <c r="A233" t="str">
        <f t="shared" si="17"/>
        <v>J7</v>
      </c>
      <c r="B233" s="25" t="s">
        <v>39</v>
      </c>
      <c r="C233" s="25">
        <f t="shared" si="20"/>
        <v>7</v>
      </c>
      <c r="D233" s="26">
        <v>260</v>
      </c>
      <c r="E233" s="26">
        <f t="shared" si="15"/>
        <v>370.06319999999999</v>
      </c>
      <c r="F233" s="27">
        <f>+G233*DATOS!$I$1</f>
        <v>106.749</v>
      </c>
      <c r="G233" s="27">
        <v>75</v>
      </c>
      <c r="H233" s="28">
        <f t="shared" si="16"/>
        <v>219262.446</v>
      </c>
    </row>
    <row r="234" spans="1:8" ht="15" customHeight="1">
      <c r="A234" t="str">
        <f t="shared" si="17"/>
        <v>J8</v>
      </c>
      <c r="B234" s="25" t="s">
        <v>39</v>
      </c>
      <c r="C234" s="25">
        <f t="shared" si="20"/>
        <v>8</v>
      </c>
      <c r="D234" s="26">
        <v>260</v>
      </c>
      <c r="E234" s="26">
        <f t="shared" si="15"/>
        <v>370.06319999999999</v>
      </c>
      <c r="F234" s="27">
        <f>+G234*DATOS!$I$1</f>
        <v>106.749</v>
      </c>
      <c r="G234" s="27">
        <v>75</v>
      </c>
      <c r="H234" s="28">
        <f t="shared" si="16"/>
        <v>219262.446</v>
      </c>
    </row>
    <row r="235" spans="1:8" ht="15" customHeight="1">
      <c r="A235" t="str">
        <f t="shared" si="17"/>
        <v>J9</v>
      </c>
      <c r="B235" s="25" t="s">
        <v>39</v>
      </c>
      <c r="C235" s="25">
        <f t="shared" si="20"/>
        <v>9</v>
      </c>
      <c r="D235" s="26">
        <v>260</v>
      </c>
      <c r="E235" s="26">
        <f t="shared" si="15"/>
        <v>370.06319999999999</v>
      </c>
      <c r="F235" s="27">
        <f>+G235*DATOS!$I$1</f>
        <v>106.749</v>
      </c>
      <c r="G235" s="27">
        <v>75</v>
      </c>
      <c r="H235" s="28">
        <f t="shared" si="16"/>
        <v>219262.446</v>
      </c>
    </row>
    <row r="236" spans="1:8" ht="15" customHeight="1">
      <c r="A236" t="str">
        <f t="shared" si="17"/>
        <v>J10</v>
      </c>
      <c r="B236" s="25" t="s">
        <v>39</v>
      </c>
      <c r="C236" s="25">
        <f t="shared" si="20"/>
        <v>10</v>
      </c>
      <c r="D236" s="26">
        <v>284.07</v>
      </c>
      <c r="E236" s="26">
        <f t="shared" si="15"/>
        <v>404.32251239999999</v>
      </c>
      <c r="F236" s="27">
        <f>+G236*DATOS!$I$1</f>
        <v>106.749</v>
      </c>
      <c r="G236" s="27">
        <v>75</v>
      </c>
      <c r="H236" s="28">
        <f t="shared" si="16"/>
        <v>239561.08859699999</v>
      </c>
    </row>
    <row r="237" spans="1:8" ht="15" customHeight="1">
      <c r="A237" t="str">
        <f t="shared" si="17"/>
        <v>J11</v>
      </c>
      <c r="B237" s="25" t="s">
        <v>39</v>
      </c>
      <c r="C237" s="25">
        <f t="shared" si="20"/>
        <v>11</v>
      </c>
      <c r="D237" s="26">
        <v>284.07</v>
      </c>
      <c r="E237" s="26">
        <f t="shared" si="15"/>
        <v>404.32251239999999</v>
      </c>
      <c r="F237" s="27">
        <f>+G237*DATOS!$I$1</f>
        <v>106.749</v>
      </c>
      <c r="G237" s="27">
        <v>75</v>
      </c>
      <c r="H237" s="28">
        <f t="shared" si="16"/>
        <v>239561.08859699999</v>
      </c>
    </row>
    <row r="238" spans="1:8" ht="15" customHeight="1">
      <c r="A238" t="str">
        <f t="shared" si="17"/>
        <v>J12</v>
      </c>
      <c r="B238" s="25" t="s">
        <v>39</v>
      </c>
      <c r="C238" s="25">
        <f t="shared" si="20"/>
        <v>12</v>
      </c>
      <c r="D238" s="26">
        <v>260</v>
      </c>
      <c r="E238" s="26">
        <f t="shared" si="15"/>
        <v>370.06319999999999</v>
      </c>
      <c r="F238" s="27">
        <f>+G238*DATOS!$I$1</f>
        <v>106.749</v>
      </c>
      <c r="G238" s="27">
        <v>75</v>
      </c>
      <c r="H238" s="28">
        <f t="shared" si="16"/>
        <v>219262.446</v>
      </c>
    </row>
    <row r="239" spans="1:8" ht="15" customHeight="1">
      <c r="A239" t="str">
        <f t="shared" si="17"/>
        <v>J13</v>
      </c>
      <c r="B239" s="25" t="s">
        <v>39</v>
      </c>
      <c r="C239" s="25">
        <f t="shared" si="20"/>
        <v>13</v>
      </c>
      <c r="D239" s="26">
        <v>260</v>
      </c>
      <c r="E239" s="26">
        <f t="shared" si="15"/>
        <v>370.06319999999999</v>
      </c>
      <c r="F239" s="27">
        <f>+G239*DATOS!$I$1</f>
        <v>106.749</v>
      </c>
      <c r="G239" s="27">
        <v>75</v>
      </c>
      <c r="H239" s="28">
        <f t="shared" si="16"/>
        <v>219262.446</v>
      </c>
    </row>
    <row r="240" spans="1:8" ht="15" customHeight="1">
      <c r="A240" t="str">
        <f t="shared" si="17"/>
        <v>J14</v>
      </c>
      <c r="B240" s="25" t="s">
        <v>39</v>
      </c>
      <c r="C240" s="25">
        <f t="shared" si="20"/>
        <v>14</v>
      </c>
      <c r="D240" s="26">
        <v>260</v>
      </c>
      <c r="E240" s="26">
        <f t="shared" si="15"/>
        <v>370.06319999999999</v>
      </c>
      <c r="F240" s="27">
        <f>+G240*DATOS!$I$1</f>
        <v>106.749</v>
      </c>
      <c r="G240" s="27">
        <v>75</v>
      </c>
      <c r="H240" s="28">
        <f t="shared" si="16"/>
        <v>219262.446</v>
      </c>
    </row>
    <row r="241" spans="1:8" ht="15" customHeight="1">
      <c r="A241" t="str">
        <f t="shared" si="17"/>
        <v>J15</v>
      </c>
      <c r="B241" s="25" t="s">
        <v>39</v>
      </c>
      <c r="C241" s="25">
        <f t="shared" si="20"/>
        <v>15</v>
      </c>
      <c r="D241" s="26">
        <v>260</v>
      </c>
      <c r="E241" s="26">
        <f t="shared" si="15"/>
        <v>370.06319999999999</v>
      </c>
      <c r="F241" s="27">
        <f>+G241*DATOS!$I$1</f>
        <v>106.749</v>
      </c>
      <c r="G241" s="27">
        <v>75</v>
      </c>
      <c r="H241" s="28">
        <f t="shared" si="16"/>
        <v>219262.446</v>
      </c>
    </row>
    <row r="242" spans="1:8" ht="15" customHeight="1">
      <c r="A242" t="str">
        <f t="shared" si="17"/>
        <v>J16</v>
      </c>
      <c r="B242" s="25" t="s">
        <v>39</v>
      </c>
      <c r="C242" s="25">
        <f t="shared" si="20"/>
        <v>16</v>
      </c>
      <c r="D242" s="26">
        <v>260</v>
      </c>
      <c r="E242" s="26">
        <f t="shared" si="15"/>
        <v>370.06319999999999</v>
      </c>
      <c r="F242" s="27">
        <f>+G242*DATOS!$I$1</f>
        <v>106.749</v>
      </c>
      <c r="G242" s="27">
        <v>75</v>
      </c>
      <c r="H242" s="28">
        <f t="shared" si="16"/>
        <v>219262.446</v>
      </c>
    </row>
    <row r="243" spans="1:8" ht="15" customHeight="1">
      <c r="A243" t="str">
        <f t="shared" si="17"/>
        <v>J17</v>
      </c>
      <c r="B243" s="25" t="s">
        <v>39</v>
      </c>
      <c r="C243" s="25">
        <f t="shared" si="20"/>
        <v>17</v>
      </c>
      <c r="D243" s="26">
        <v>260</v>
      </c>
      <c r="E243" s="26">
        <f t="shared" si="15"/>
        <v>370.06319999999999</v>
      </c>
      <c r="F243" s="27">
        <f>+G243*DATOS!$I$1</f>
        <v>106.749</v>
      </c>
      <c r="G243" s="27">
        <v>75</v>
      </c>
      <c r="H243" s="28">
        <f t="shared" si="16"/>
        <v>219262.446</v>
      </c>
    </row>
    <row r="244" spans="1:8" ht="15" customHeight="1">
      <c r="A244" t="str">
        <f t="shared" si="17"/>
        <v>J18</v>
      </c>
      <c r="B244" s="25" t="s">
        <v>39</v>
      </c>
      <c r="C244" s="25">
        <f t="shared" si="20"/>
        <v>18</v>
      </c>
      <c r="D244" s="26">
        <v>260</v>
      </c>
      <c r="E244" s="26">
        <f t="shared" si="15"/>
        <v>370.06319999999999</v>
      </c>
      <c r="F244" s="27">
        <f>+G244*DATOS!$I$1</f>
        <v>106.749</v>
      </c>
      <c r="G244" s="27">
        <v>75</v>
      </c>
      <c r="H244" s="28">
        <f t="shared" si="16"/>
        <v>219262.446</v>
      </c>
    </row>
    <row r="245" spans="1:8" ht="15" customHeight="1">
      <c r="A245" t="str">
        <f t="shared" si="17"/>
        <v>J19</v>
      </c>
      <c r="B245" s="25" t="s">
        <v>39</v>
      </c>
      <c r="C245" s="25">
        <f t="shared" si="20"/>
        <v>19</v>
      </c>
      <c r="D245" s="26">
        <v>260</v>
      </c>
      <c r="E245" s="26">
        <f t="shared" si="15"/>
        <v>370.06319999999999</v>
      </c>
      <c r="F245" s="27">
        <f>+G245*DATOS!$I$1</f>
        <v>106.749</v>
      </c>
      <c r="G245" s="27">
        <v>75</v>
      </c>
      <c r="H245" s="28">
        <f t="shared" si="16"/>
        <v>219262.446</v>
      </c>
    </row>
    <row r="246" spans="1:8" ht="15" customHeight="1">
      <c r="A246" t="str">
        <f t="shared" si="17"/>
        <v>J20</v>
      </c>
      <c r="B246" s="25" t="s">
        <v>39</v>
      </c>
      <c r="C246" s="25">
        <f t="shared" si="20"/>
        <v>20</v>
      </c>
      <c r="D246" s="26">
        <v>284.07</v>
      </c>
      <c r="E246" s="26">
        <f t="shared" si="15"/>
        <v>404.32251239999999</v>
      </c>
      <c r="F246" s="27">
        <f>+G246*DATOS!$I$1</f>
        <v>106.749</v>
      </c>
      <c r="G246" s="27">
        <v>75</v>
      </c>
      <c r="H246" s="28">
        <f t="shared" si="16"/>
        <v>239561.08859699999</v>
      </c>
    </row>
    <row r="247" spans="1:8" ht="15" customHeight="1">
      <c r="A247" t="str">
        <f t="shared" si="17"/>
        <v>K1</v>
      </c>
      <c r="B247" s="25" t="s">
        <v>40</v>
      </c>
      <c r="C247" s="25">
        <v>1</v>
      </c>
      <c r="D247" s="26">
        <v>284.07</v>
      </c>
      <c r="E247" s="26">
        <f t="shared" si="15"/>
        <v>404.32251239999999</v>
      </c>
      <c r="F247" s="27">
        <f>+G247*DATOS!$I$1</f>
        <v>106.749</v>
      </c>
      <c r="G247" s="27">
        <v>75</v>
      </c>
      <c r="H247" s="28">
        <f t="shared" si="16"/>
        <v>239561.08859699999</v>
      </c>
    </row>
    <row r="248" spans="1:8" ht="15" customHeight="1">
      <c r="A248" t="str">
        <f t="shared" si="17"/>
        <v>K2</v>
      </c>
      <c r="B248" s="25" t="s">
        <v>40</v>
      </c>
      <c r="C248" s="25">
        <f t="shared" ref="C248:C280" si="21">C247+1</f>
        <v>2</v>
      </c>
      <c r="D248" s="26">
        <v>260</v>
      </c>
      <c r="E248" s="26">
        <f t="shared" si="15"/>
        <v>370.06319999999999</v>
      </c>
      <c r="F248" s="27">
        <f>+G248*DATOS!$I$1</f>
        <v>106.749</v>
      </c>
      <c r="G248" s="27">
        <v>75</v>
      </c>
      <c r="H248" s="28">
        <f t="shared" si="16"/>
        <v>219262.446</v>
      </c>
    </row>
    <row r="249" spans="1:8" ht="15" customHeight="1">
      <c r="A249" t="str">
        <f t="shared" si="17"/>
        <v>K3</v>
      </c>
      <c r="B249" s="25" t="s">
        <v>40</v>
      </c>
      <c r="C249" s="25">
        <f t="shared" si="21"/>
        <v>3</v>
      </c>
      <c r="D249" s="26">
        <v>260</v>
      </c>
      <c r="E249" s="26">
        <f t="shared" si="15"/>
        <v>370.06319999999999</v>
      </c>
      <c r="F249" s="27">
        <f>+G249*DATOS!$I$1</f>
        <v>106.749</v>
      </c>
      <c r="G249" s="27">
        <v>75</v>
      </c>
      <c r="H249" s="28">
        <f t="shared" si="16"/>
        <v>219262.446</v>
      </c>
    </row>
    <row r="250" spans="1:8" ht="15" customHeight="1">
      <c r="A250" t="str">
        <f t="shared" si="17"/>
        <v>K4</v>
      </c>
      <c r="B250" s="25" t="s">
        <v>40</v>
      </c>
      <c r="C250" s="25">
        <f t="shared" si="21"/>
        <v>4</v>
      </c>
      <c r="D250" s="26">
        <v>260</v>
      </c>
      <c r="E250" s="26">
        <f t="shared" si="15"/>
        <v>370.06319999999999</v>
      </c>
      <c r="F250" s="27">
        <f>+G250*DATOS!$I$1</f>
        <v>106.749</v>
      </c>
      <c r="G250" s="27">
        <v>75</v>
      </c>
      <c r="H250" s="28">
        <f t="shared" si="16"/>
        <v>219262.446</v>
      </c>
    </row>
    <row r="251" spans="1:8" ht="15" customHeight="1">
      <c r="A251" t="str">
        <f t="shared" si="17"/>
        <v>K5</v>
      </c>
      <c r="B251" s="25" t="s">
        <v>40</v>
      </c>
      <c r="C251" s="25">
        <f t="shared" si="21"/>
        <v>5</v>
      </c>
      <c r="D251" s="26">
        <v>260</v>
      </c>
      <c r="E251" s="26">
        <f t="shared" si="15"/>
        <v>370.06319999999999</v>
      </c>
      <c r="F251" s="27">
        <f>+G251*DATOS!$I$1</f>
        <v>106.749</v>
      </c>
      <c r="G251" s="27">
        <v>75</v>
      </c>
      <c r="H251" s="28">
        <f t="shared" si="16"/>
        <v>219262.446</v>
      </c>
    </row>
    <row r="252" spans="1:8" ht="15" customHeight="1">
      <c r="A252" t="str">
        <f t="shared" si="17"/>
        <v>K6</v>
      </c>
      <c r="B252" s="25" t="s">
        <v>40</v>
      </c>
      <c r="C252" s="25">
        <f t="shared" si="21"/>
        <v>6</v>
      </c>
      <c r="D252" s="26">
        <v>260</v>
      </c>
      <c r="E252" s="26">
        <f t="shared" si="15"/>
        <v>370.06319999999999</v>
      </c>
      <c r="F252" s="27">
        <f>+G252*DATOS!$I$1</f>
        <v>106.749</v>
      </c>
      <c r="G252" s="27">
        <v>75</v>
      </c>
      <c r="H252" s="28">
        <f t="shared" si="16"/>
        <v>219262.446</v>
      </c>
    </row>
    <row r="253" spans="1:8" ht="15" customHeight="1">
      <c r="A253" t="str">
        <f t="shared" si="17"/>
        <v>K7</v>
      </c>
      <c r="B253" s="25" t="s">
        <v>40</v>
      </c>
      <c r="C253" s="25">
        <f t="shared" si="21"/>
        <v>7</v>
      </c>
      <c r="D253" s="26">
        <v>260</v>
      </c>
      <c r="E253" s="26">
        <f t="shared" si="15"/>
        <v>370.06319999999999</v>
      </c>
      <c r="F253" s="27">
        <f>+G253*DATOS!$I$1</f>
        <v>106.749</v>
      </c>
      <c r="G253" s="27">
        <v>75</v>
      </c>
      <c r="H253" s="28">
        <f t="shared" si="16"/>
        <v>219262.446</v>
      </c>
    </row>
    <row r="254" spans="1:8" ht="15" customHeight="1">
      <c r="A254" t="str">
        <f t="shared" si="17"/>
        <v>K8</v>
      </c>
      <c r="B254" s="25" t="s">
        <v>40</v>
      </c>
      <c r="C254" s="25">
        <f t="shared" si="21"/>
        <v>8</v>
      </c>
      <c r="D254" s="26">
        <v>260</v>
      </c>
      <c r="E254" s="26">
        <f t="shared" si="15"/>
        <v>370.06319999999999</v>
      </c>
      <c r="F254" s="27">
        <f>+G254*DATOS!$I$1</f>
        <v>106.749</v>
      </c>
      <c r="G254" s="27">
        <v>75</v>
      </c>
      <c r="H254" s="28">
        <f t="shared" si="16"/>
        <v>219262.446</v>
      </c>
    </row>
    <row r="255" spans="1:8" ht="15" customHeight="1">
      <c r="A255" t="str">
        <f t="shared" si="17"/>
        <v>K9</v>
      </c>
      <c r="B255" s="25" t="s">
        <v>40</v>
      </c>
      <c r="C255" s="25">
        <f t="shared" si="21"/>
        <v>9</v>
      </c>
      <c r="D255" s="26">
        <v>260</v>
      </c>
      <c r="E255" s="26">
        <f t="shared" si="15"/>
        <v>370.06319999999999</v>
      </c>
      <c r="F255" s="27">
        <f>+G255*DATOS!$I$1</f>
        <v>106.749</v>
      </c>
      <c r="G255" s="27">
        <v>75</v>
      </c>
      <c r="H255" s="28">
        <f t="shared" si="16"/>
        <v>219262.446</v>
      </c>
    </row>
    <row r="256" spans="1:8" ht="15" customHeight="1">
      <c r="A256" t="str">
        <f t="shared" si="17"/>
        <v>K10</v>
      </c>
      <c r="B256" s="25" t="s">
        <v>40</v>
      </c>
      <c r="C256" s="25">
        <f t="shared" si="21"/>
        <v>10</v>
      </c>
      <c r="D256" s="26">
        <v>260</v>
      </c>
      <c r="E256" s="26">
        <f t="shared" si="15"/>
        <v>370.06319999999999</v>
      </c>
      <c r="F256" s="27">
        <f>+G256*DATOS!$I$1</f>
        <v>106.749</v>
      </c>
      <c r="G256" s="27">
        <v>75</v>
      </c>
      <c r="H256" s="28">
        <f t="shared" si="16"/>
        <v>219262.446</v>
      </c>
    </row>
    <row r="257" spans="1:8" ht="15" customHeight="1">
      <c r="A257" t="str">
        <f t="shared" si="17"/>
        <v>K11</v>
      </c>
      <c r="B257" s="25" t="s">
        <v>40</v>
      </c>
      <c r="C257" s="25">
        <f t="shared" si="21"/>
        <v>11</v>
      </c>
      <c r="D257" s="26">
        <v>260</v>
      </c>
      <c r="E257" s="26">
        <f t="shared" si="15"/>
        <v>370.06319999999999</v>
      </c>
      <c r="F257" s="27">
        <f>+G257*DATOS!$I$1</f>
        <v>106.749</v>
      </c>
      <c r="G257" s="27">
        <v>75</v>
      </c>
      <c r="H257" s="28">
        <f t="shared" si="16"/>
        <v>219262.446</v>
      </c>
    </row>
    <row r="258" spans="1:8" ht="15" customHeight="1">
      <c r="A258" t="str">
        <f t="shared" si="17"/>
        <v>K12</v>
      </c>
      <c r="B258" s="25" t="s">
        <v>40</v>
      </c>
      <c r="C258" s="25">
        <f t="shared" si="21"/>
        <v>12</v>
      </c>
      <c r="D258" s="26">
        <v>260</v>
      </c>
      <c r="E258" s="26">
        <f t="shared" ref="E258:E321" si="22">D258*1.42332</f>
        <v>370.06319999999999</v>
      </c>
      <c r="F258" s="27">
        <f>+G258*DATOS!$I$1</f>
        <v>106.749</v>
      </c>
      <c r="G258" s="27">
        <v>75</v>
      </c>
      <c r="H258" s="28">
        <f t="shared" ref="H258:H321" si="23">+((D258*F258)*7.9)</f>
        <v>219262.446</v>
      </c>
    </row>
    <row r="259" spans="1:8" ht="15" customHeight="1">
      <c r="A259" t="str">
        <f t="shared" ref="A259:A322" si="24">+_xlfn.CONCAT(B259,C259)</f>
        <v>K13</v>
      </c>
      <c r="B259" s="25" t="s">
        <v>40</v>
      </c>
      <c r="C259" s="25">
        <f t="shared" si="21"/>
        <v>13</v>
      </c>
      <c r="D259" s="26">
        <v>260</v>
      </c>
      <c r="E259" s="26">
        <f t="shared" si="22"/>
        <v>370.06319999999999</v>
      </c>
      <c r="F259" s="27">
        <f>+G259*DATOS!$I$1</f>
        <v>106.749</v>
      </c>
      <c r="G259" s="27">
        <v>75</v>
      </c>
      <c r="H259" s="28">
        <f t="shared" si="23"/>
        <v>219262.446</v>
      </c>
    </row>
    <row r="260" spans="1:8" ht="15" customHeight="1">
      <c r="A260" t="str">
        <f t="shared" si="24"/>
        <v>K14</v>
      </c>
      <c r="B260" s="25" t="s">
        <v>40</v>
      </c>
      <c r="C260" s="25">
        <f t="shared" si="21"/>
        <v>14</v>
      </c>
      <c r="D260" s="26">
        <v>260</v>
      </c>
      <c r="E260" s="26">
        <f t="shared" si="22"/>
        <v>370.06319999999999</v>
      </c>
      <c r="F260" s="27">
        <f>+G260*DATOS!$I$1</f>
        <v>106.749</v>
      </c>
      <c r="G260" s="27">
        <v>75</v>
      </c>
      <c r="H260" s="28">
        <f t="shared" si="23"/>
        <v>219262.446</v>
      </c>
    </row>
    <row r="261" spans="1:8" ht="15" customHeight="1">
      <c r="A261" t="str">
        <f t="shared" si="24"/>
        <v>K15</v>
      </c>
      <c r="B261" s="25" t="s">
        <v>40</v>
      </c>
      <c r="C261" s="25">
        <f t="shared" si="21"/>
        <v>15</v>
      </c>
      <c r="D261" s="26">
        <v>260</v>
      </c>
      <c r="E261" s="26">
        <f t="shared" si="22"/>
        <v>370.06319999999999</v>
      </c>
      <c r="F261" s="27">
        <f>+G261*DATOS!$I$1</f>
        <v>106.749</v>
      </c>
      <c r="G261" s="27">
        <v>75</v>
      </c>
      <c r="H261" s="28">
        <f t="shared" si="23"/>
        <v>219262.446</v>
      </c>
    </row>
    <row r="262" spans="1:8" ht="15" customHeight="1">
      <c r="A262" t="str">
        <f t="shared" si="24"/>
        <v>K16</v>
      </c>
      <c r="B262" s="25" t="s">
        <v>40</v>
      </c>
      <c r="C262" s="25">
        <f t="shared" si="21"/>
        <v>16</v>
      </c>
      <c r="D262" s="26">
        <v>260</v>
      </c>
      <c r="E262" s="26">
        <f t="shared" si="22"/>
        <v>370.06319999999999</v>
      </c>
      <c r="F262" s="27">
        <f>+G262*DATOS!$I$1</f>
        <v>106.749</v>
      </c>
      <c r="G262" s="27">
        <v>75</v>
      </c>
      <c r="H262" s="28">
        <f t="shared" si="23"/>
        <v>219262.446</v>
      </c>
    </row>
    <row r="263" spans="1:8" ht="15" customHeight="1">
      <c r="A263" t="str">
        <f t="shared" si="24"/>
        <v>K17</v>
      </c>
      <c r="B263" s="25" t="s">
        <v>40</v>
      </c>
      <c r="C263" s="25">
        <f t="shared" si="21"/>
        <v>17</v>
      </c>
      <c r="D263" s="26">
        <v>314.98</v>
      </c>
      <c r="E263" s="26">
        <f t="shared" si="22"/>
        <v>448.31733359999998</v>
      </c>
      <c r="F263" s="27">
        <f>+G263*DATOS!$I$1</f>
        <v>106.749</v>
      </c>
      <c r="G263" s="27">
        <v>75</v>
      </c>
      <c r="H263" s="28">
        <f t="shared" si="23"/>
        <v>265628.02015800006</v>
      </c>
    </row>
    <row r="264" spans="1:8" ht="15" customHeight="1">
      <c r="A264" t="str">
        <f t="shared" si="24"/>
        <v>K18</v>
      </c>
      <c r="B264" s="25" t="s">
        <v>40</v>
      </c>
      <c r="C264" s="25">
        <f t="shared" si="21"/>
        <v>18</v>
      </c>
      <c r="D264" s="26">
        <v>284.07</v>
      </c>
      <c r="E264" s="26">
        <f t="shared" si="22"/>
        <v>404.32251239999999</v>
      </c>
      <c r="F264" s="27">
        <f>+G264*DATOS!$I$1</f>
        <v>106.749</v>
      </c>
      <c r="G264" s="27">
        <v>75</v>
      </c>
      <c r="H264" s="28">
        <f t="shared" si="23"/>
        <v>239561.08859699999</v>
      </c>
    </row>
    <row r="265" spans="1:8" ht="15" customHeight="1">
      <c r="A265" t="str">
        <f t="shared" si="24"/>
        <v>K19</v>
      </c>
      <c r="B265" s="25" t="s">
        <v>40</v>
      </c>
      <c r="C265" s="25">
        <f t="shared" si="21"/>
        <v>19</v>
      </c>
      <c r="D265" s="26">
        <v>260</v>
      </c>
      <c r="E265" s="26">
        <f t="shared" si="22"/>
        <v>370.06319999999999</v>
      </c>
      <c r="F265" s="27">
        <f>+G265*DATOS!$I$1</f>
        <v>106.749</v>
      </c>
      <c r="G265" s="27">
        <v>75</v>
      </c>
      <c r="H265" s="28">
        <f t="shared" si="23"/>
        <v>219262.446</v>
      </c>
    </row>
    <row r="266" spans="1:8" ht="15" customHeight="1">
      <c r="A266" t="str">
        <f t="shared" si="24"/>
        <v>K20</v>
      </c>
      <c r="B266" s="25" t="s">
        <v>40</v>
      </c>
      <c r="C266" s="25">
        <f t="shared" si="21"/>
        <v>20</v>
      </c>
      <c r="D266" s="26">
        <v>260</v>
      </c>
      <c r="E266" s="26">
        <f t="shared" si="22"/>
        <v>370.06319999999999</v>
      </c>
      <c r="F266" s="27">
        <f>+G266*DATOS!$I$1</f>
        <v>106.749</v>
      </c>
      <c r="G266" s="27">
        <v>75</v>
      </c>
      <c r="H266" s="28">
        <f t="shared" si="23"/>
        <v>219262.446</v>
      </c>
    </row>
    <row r="267" spans="1:8" ht="15" customHeight="1">
      <c r="A267" t="str">
        <f t="shared" si="24"/>
        <v>K21</v>
      </c>
      <c r="B267" s="25" t="s">
        <v>40</v>
      </c>
      <c r="C267" s="25">
        <f t="shared" si="21"/>
        <v>21</v>
      </c>
      <c r="D267" s="26">
        <v>260</v>
      </c>
      <c r="E267" s="26">
        <f t="shared" si="22"/>
        <v>370.06319999999999</v>
      </c>
      <c r="F267" s="27">
        <f>+G267*DATOS!$I$1</f>
        <v>106.749</v>
      </c>
      <c r="G267" s="27">
        <v>75</v>
      </c>
      <c r="H267" s="28">
        <f t="shared" si="23"/>
        <v>219262.446</v>
      </c>
    </row>
    <row r="268" spans="1:8" ht="15" customHeight="1">
      <c r="A268" t="str">
        <f t="shared" si="24"/>
        <v>K22</v>
      </c>
      <c r="B268" s="25" t="s">
        <v>40</v>
      </c>
      <c r="C268" s="25">
        <f t="shared" si="21"/>
        <v>22</v>
      </c>
      <c r="D268" s="26">
        <v>260</v>
      </c>
      <c r="E268" s="26">
        <f t="shared" si="22"/>
        <v>370.06319999999999</v>
      </c>
      <c r="F268" s="27">
        <f>+G268*DATOS!$I$1</f>
        <v>106.749</v>
      </c>
      <c r="G268" s="27">
        <v>75</v>
      </c>
      <c r="H268" s="28">
        <f t="shared" si="23"/>
        <v>219262.446</v>
      </c>
    </row>
    <row r="269" spans="1:8" ht="15" customHeight="1">
      <c r="A269" t="str">
        <f t="shared" si="24"/>
        <v>K23</v>
      </c>
      <c r="B269" s="25" t="s">
        <v>40</v>
      </c>
      <c r="C269" s="25">
        <f t="shared" si="21"/>
        <v>23</v>
      </c>
      <c r="D269" s="26">
        <v>260</v>
      </c>
      <c r="E269" s="26">
        <f t="shared" si="22"/>
        <v>370.06319999999999</v>
      </c>
      <c r="F269" s="27">
        <f>+G269*DATOS!$I$1</f>
        <v>106.749</v>
      </c>
      <c r="G269" s="27">
        <v>75</v>
      </c>
      <c r="H269" s="28">
        <f t="shared" si="23"/>
        <v>219262.446</v>
      </c>
    </row>
    <row r="270" spans="1:8" ht="15" customHeight="1">
      <c r="A270" t="str">
        <f t="shared" si="24"/>
        <v>K24</v>
      </c>
      <c r="B270" s="25" t="s">
        <v>40</v>
      </c>
      <c r="C270" s="25">
        <f t="shared" si="21"/>
        <v>24</v>
      </c>
      <c r="D270" s="26">
        <v>260</v>
      </c>
      <c r="E270" s="26">
        <f t="shared" si="22"/>
        <v>370.06319999999999</v>
      </c>
      <c r="F270" s="27">
        <f>+G270*DATOS!$I$1</f>
        <v>106.749</v>
      </c>
      <c r="G270" s="27">
        <v>75</v>
      </c>
      <c r="H270" s="28">
        <f t="shared" si="23"/>
        <v>219262.446</v>
      </c>
    </row>
    <row r="271" spans="1:8" ht="15" customHeight="1">
      <c r="A271" t="str">
        <f t="shared" si="24"/>
        <v>K25</v>
      </c>
      <c r="B271" s="25" t="s">
        <v>40</v>
      </c>
      <c r="C271" s="25">
        <f t="shared" si="21"/>
        <v>25</v>
      </c>
      <c r="D271" s="26">
        <v>260</v>
      </c>
      <c r="E271" s="26">
        <f t="shared" si="22"/>
        <v>370.06319999999999</v>
      </c>
      <c r="F271" s="27">
        <f>+G271*DATOS!$I$1</f>
        <v>106.749</v>
      </c>
      <c r="G271" s="27">
        <v>75</v>
      </c>
      <c r="H271" s="28">
        <f t="shared" si="23"/>
        <v>219262.446</v>
      </c>
    </row>
    <row r="272" spans="1:8" ht="15" customHeight="1">
      <c r="A272" t="str">
        <f t="shared" si="24"/>
        <v>K26</v>
      </c>
      <c r="B272" s="25" t="s">
        <v>40</v>
      </c>
      <c r="C272" s="25">
        <f t="shared" si="21"/>
        <v>26</v>
      </c>
      <c r="D272" s="26">
        <v>260</v>
      </c>
      <c r="E272" s="26">
        <f t="shared" si="22"/>
        <v>370.06319999999999</v>
      </c>
      <c r="F272" s="27">
        <f>+G272*DATOS!$I$1</f>
        <v>106.749</v>
      </c>
      <c r="G272" s="27">
        <v>75</v>
      </c>
      <c r="H272" s="28">
        <f t="shared" si="23"/>
        <v>219262.446</v>
      </c>
    </row>
    <row r="273" spans="1:8" ht="15" customHeight="1">
      <c r="A273" t="str">
        <f t="shared" si="24"/>
        <v>K27</v>
      </c>
      <c r="B273" s="25" t="s">
        <v>40</v>
      </c>
      <c r="C273" s="25">
        <f t="shared" si="21"/>
        <v>27</v>
      </c>
      <c r="D273" s="26">
        <v>260</v>
      </c>
      <c r="E273" s="26">
        <f t="shared" si="22"/>
        <v>370.06319999999999</v>
      </c>
      <c r="F273" s="27">
        <f>+G273*DATOS!$I$1</f>
        <v>106.749</v>
      </c>
      <c r="G273" s="27">
        <v>75</v>
      </c>
      <c r="H273" s="28">
        <f t="shared" si="23"/>
        <v>219262.446</v>
      </c>
    </row>
    <row r="274" spans="1:8" ht="15" customHeight="1">
      <c r="A274" t="str">
        <f t="shared" si="24"/>
        <v>K28</v>
      </c>
      <c r="B274" s="25" t="s">
        <v>40</v>
      </c>
      <c r="C274" s="25">
        <f t="shared" si="21"/>
        <v>28</v>
      </c>
      <c r="D274" s="26">
        <v>260</v>
      </c>
      <c r="E274" s="26">
        <f t="shared" si="22"/>
        <v>370.06319999999999</v>
      </c>
      <c r="F274" s="27">
        <f>+G274*DATOS!$I$1</f>
        <v>106.749</v>
      </c>
      <c r="G274" s="27">
        <v>75</v>
      </c>
      <c r="H274" s="28">
        <f t="shared" si="23"/>
        <v>219262.446</v>
      </c>
    </row>
    <row r="275" spans="1:8" ht="15" customHeight="1">
      <c r="A275" t="str">
        <f t="shared" si="24"/>
        <v>K29</v>
      </c>
      <c r="B275" s="25" t="s">
        <v>40</v>
      </c>
      <c r="C275" s="25">
        <f t="shared" si="21"/>
        <v>29</v>
      </c>
      <c r="D275" s="26">
        <v>260</v>
      </c>
      <c r="E275" s="26">
        <f t="shared" si="22"/>
        <v>370.06319999999999</v>
      </c>
      <c r="F275" s="27">
        <f>+G275*DATOS!$I$1</f>
        <v>106.749</v>
      </c>
      <c r="G275" s="27">
        <v>75</v>
      </c>
      <c r="H275" s="28">
        <f t="shared" si="23"/>
        <v>219262.446</v>
      </c>
    </row>
    <row r="276" spans="1:8" ht="15" customHeight="1">
      <c r="A276" t="str">
        <f t="shared" si="24"/>
        <v>K30</v>
      </c>
      <c r="B276" s="25" t="s">
        <v>40</v>
      </c>
      <c r="C276" s="25">
        <f t="shared" si="21"/>
        <v>30</v>
      </c>
      <c r="D276" s="26">
        <v>260</v>
      </c>
      <c r="E276" s="26">
        <f t="shared" si="22"/>
        <v>370.06319999999999</v>
      </c>
      <c r="F276" s="27">
        <f>+G276*DATOS!$I$1</f>
        <v>106.749</v>
      </c>
      <c r="G276" s="27">
        <v>75</v>
      </c>
      <c r="H276" s="28">
        <f t="shared" si="23"/>
        <v>219262.446</v>
      </c>
    </row>
    <row r="277" spans="1:8" ht="15" customHeight="1">
      <c r="A277" t="str">
        <f t="shared" si="24"/>
        <v>K31</v>
      </c>
      <c r="B277" s="25" t="s">
        <v>40</v>
      </c>
      <c r="C277" s="25">
        <f t="shared" si="21"/>
        <v>31</v>
      </c>
      <c r="D277" s="26">
        <v>260</v>
      </c>
      <c r="E277" s="26">
        <f t="shared" si="22"/>
        <v>370.06319999999999</v>
      </c>
      <c r="F277" s="27">
        <f>+G277*DATOS!$I$1</f>
        <v>106.749</v>
      </c>
      <c r="G277" s="27">
        <v>75</v>
      </c>
      <c r="H277" s="28">
        <f t="shared" si="23"/>
        <v>219262.446</v>
      </c>
    </row>
    <row r="278" spans="1:8" ht="15" customHeight="1">
      <c r="A278" t="str">
        <f t="shared" si="24"/>
        <v>K32</v>
      </c>
      <c r="B278" s="25" t="s">
        <v>40</v>
      </c>
      <c r="C278" s="25">
        <f t="shared" si="21"/>
        <v>32</v>
      </c>
      <c r="D278" s="26">
        <v>260</v>
      </c>
      <c r="E278" s="26">
        <f t="shared" si="22"/>
        <v>370.06319999999999</v>
      </c>
      <c r="F278" s="27">
        <f>+G278*DATOS!$I$1</f>
        <v>106.749</v>
      </c>
      <c r="G278" s="27">
        <v>75</v>
      </c>
      <c r="H278" s="28">
        <f t="shared" si="23"/>
        <v>219262.446</v>
      </c>
    </row>
    <row r="279" spans="1:8" ht="15" customHeight="1">
      <c r="A279" t="str">
        <f t="shared" si="24"/>
        <v>K33</v>
      </c>
      <c r="B279" s="25" t="s">
        <v>40</v>
      </c>
      <c r="C279" s="25">
        <f t="shared" si="21"/>
        <v>33</v>
      </c>
      <c r="D279" s="26">
        <v>260</v>
      </c>
      <c r="E279" s="26">
        <f t="shared" si="22"/>
        <v>370.06319999999999</v>
      </c>
      <c r="F279" s="27">
        <f>+G279*DATOS!$I$1</f>
        <v>106.749</v>
      </c>
      <c r="G279" s="27">
        <v>75</v>
      </c>
      <c r="H279" s="28">
        <f t="shared" si="23"/>
        <v>219262.446</v>
      </c>
    </row>
    <row r="280" spans="1:8" ht="15" customHeight="1">
      <c r="A280" t="str">
        <f t="shared" si="24"/>
        <v>K34</v>
      </c>
      <c r="B280" s="25" t="s">
        <v>40</v>
      </c>
      <c r="C280" s="25">
        <f t="shared" si="21"/>
        <v>34</v>
      </c>
      <c r="D280" s="26">
        <v>527.36</v>
      </c>
      <c r="E280" s="26">
        <f t="shared" si="22"/>
        <v>750.60203519999993</v>
      </c>
      <c r="F280" s="27">
        <f>+G280*DATOS!$I$1</f>
        <v>106.749</v>
      </c>
      <c r="G280" s="27">
        <v>75</v>
      </c>
      <c r="H280" s="28">
        <f t="shared" si="23"/>
        <v>444731.70585600002</v>
      </c>
    </row>
    <row r="281" spans="1:8" ht="15" customHeight="1">
      <c r="A281" t="str">
        <f t="shared" si="24"/>
        <v>L1</v>
      </c>
      <c r="B281" s="25" t="s">
        <v>41</v>
      </c>
      <c r="C281" s="25">
        <v>1</v>
      </c>
      <c r="D281" s="26">
        <v>284.07</v>
      </c>
      <c r="E281" s="26">
        <f t="shared" si="22"/>
        <v>404.32251239999999</v>
      </c>
      <c r="F281" s="27">
        <f>+G281*DATOS!$I$1</f>
        <v>106.749</v>
      </c>
      <c r="G281" s="27">
        <v>75</v>
      </c>
      <c r="H281" s="28">
        <f t="shared" si="23"/>
        <v>239561.08859699999</v>
      </c>
    </row>
    <row r="282" spans="1:8" ht="15" customHeight="1">
      <c r="A282" t="str">
        <f t="shared" si="24"/>
        <v>L2</v>
      </c>
      <c r="B282" s="25" t="s">
        <v>41</v>
      </c>
      <c r="C282" s="25">
        <f t="shared" ref="C282:C310" si="25">C281+1</f>
        <v>2</v>
      </c>
      <c r="D282" s="26">
        <v>260</v>
      </c>
      <c r="E282" s="26">
        <f t="shared" si="22"/>
        <v>370.06319999999999</v>
      </c>
      <c r="F282" s="27">
        <f>+G282*DATOS!$I$1</f>
        <v>106.749</v>
      </c>
      <c r="G282" s="27">
        <v>75</v>
      </c>
      <c r="H282" s="28">
        <f t="shared" si="23"/>
        <v>219262.446</v>
      </c>
    </row>
    <row r="283" spans="1:8" ht="15" customHeight="1">
      <c r="A283" t="str">
        <f t="shared" si="24"/>
        <v>L3</v>
      </c>
      <c r="B283" s="25" t="s">
        <v>41</v>
      </c>
      <c r="C283" s="25">
        <f t="shared" si="25"/>
        <v>3</v>
      </c>
      <c r="D283" s="26">
        <v>260</v>
      </c>
      <c r="E283" s="26">
        <f t="shared" si="22"/>
        <v>370.06319999999999</v>
      </c>
      <c r="F283" s="27">
        <f>+G283*DATOS!$I$1</f>
        <v>106.749</v>
      </c>
      <c r="G283" s="27">
        <v>75</v>
      </c>
      <c r="H283" s="28">
        <f t="shared" si="23"/>
        <v>219262.446</v>
      </c>
    </row>
    <row r="284" spans="1:8" ht="15" customHeight="1">
      <c r="A284" t="str">
        <f t="shared" si="24"/>
        <v>L4</v>
      </c>
      <c r="B284" s="25" t="s">
        <v>41</v>
      </c>
      <c r="C284" s="25">
        <f t="shared" si="25"/>
        <v>4</v>
      </c>
      <c r="D284" s="26">
        <v>260</v>
      </c>
      <c r="E284" s="26">
        <f t="shared" si="22"/>
        <v>370.06319999999999</v>
      </c>
      <c r="F284" s="27">
        <f>+G284*DATOS!$I$1</f>
        <v>106.749</v>
      </c>
      <c r="G284" s="27">
        <v>75</v>
      </c>
      <c r="H284" s="28">
        <f t="shared" si="23"/>
        <v>219262.446</v>
      </c>
    </row>
    <row r="285" spans="1:8" ht="15" customHeight="1">
      <c r="A285" t="str">
        <f t="shared" si="24"/>
        <v>L5</v>
      </c>
      <c r="B285" s="25" t="s">
        <v>41</v>
      </c>
      <c r="C285" s="25">
        <f t="shared" si="25"/>
        <v>5</v>
      </c>
      <c r="D285" s="26">
        <v>260</v>
      </c>
      <c r="E285" s="26">
        <f t="shared" si="22"/>
        <v>370.06319999999999</v>
      </c>
      <c r="F285" s="27">
        <f>+G285*DATOS!$I$1</f>
        <v>106.749</v>
      </c>
      <c r="G285" s="27">
        <v>75</v>
      </c>
      <c r="H285" s="28">
        <f t="shared" si="23"/>
        <v>219262.446</v>
      </c>
    </row>
    <row r="286" spans="1:8" ht="15" customHeight="1">
      <c r="A286" t="str">
        <f t="shared" si="24"/>
        <v>L6</v>
      </c>
      <c r="B286" s="25" t="s">
        <v>41</v>
      </c>
      <c r="C286" s="25">
        <f t="shared" si="25"/>
        <v>6</v>
      </c>
      <c r="D286" s="26">
        <v>260</v>
      </c>
      <c r="E286" s="26">
        <f t="shared" si="22"/>
        <v>370.06319999999999</v>
      </c>
      <c r="F286" s="27">
        <f>+G286*DATOS!$I$1</f>
        <v>106.749</v>
      </c>
      <c r="G286" s="27">
        <v>75</v>
      </c>
      <c r="H286" s="28">
        <f t="shared" si="23"/>
        <v>219262.446</v>
      </c>
    </row>
    <row r="287" spans="1:8" ht="15" customHeight="1">
      <c r="A287" t="str">
        <f t="shared" si="24"/>
        <v>L7</v>
      </c>
      <c r="B287" s="25" t="s">
        <v>41</v>
      </c>
      <c r="C287" s="25">
        <f t="shared" si="25"/>
        <v>7</v>
      </c>
      <c r="D287" s="26">
        <v>260</v>
      </c>
      <c r="E287" s="26">
        <f t="shared" si="22"/>
        <v>370.06319999999999</v>
      </c>
      <c r="F287" s="27">
        <f>+G287*DATOS!$I$1</f>
        <v>106.749</v>
      </c>
      <c r="G287" s="27">
        <v>75</v>
      </c>
      <c r="H287" s="28">
        <f t="shared" si="23"/>
        <v>219262.446</v>
      </c>
    </row>
    <row r="288" spans="1:8" ht="15" customHeight="1">
      <c r="A288" t="str">
        <f t="shared" si="24"/>
        <v>L8</v>
      </c>
      <c r="B288" s="25" t="s">
        <v>41</v>
      </c>
      <c r="C288" s="25">
        <f t="shared" si="25"/>
        <v>8</v>
      </c>
      <c r="D288" s="26">
        <v>260</v>
      </c>
      <c r="E288" s="26">
        <f t="shared" si="22"/>
        <v>370.06319999999999</v>
      </c>
      <c r="F288" s="27">
        <f>+G288*DATOS!$I$1</f>
        <v>106.749</v>
      </c>
      <c r="G288" s="27">
        <v>75</v>
      </c>
      <c r="H288" s="28">
        <f t="shared" si="23"/>
        <v>219262.446</v>
      </c>
    </row>
    <row r="289" spans="1:8" ht="15" customHeight="1">
      <c r="A289" t="str">
        <f t="shared" si="24"/>
        <v>L9</v>
      </c>
      <c r="B289" s="25" t="s">
        <v>41</v>
      </c>
      <c r="C289" s="25">
        <f t="shared" si="25"/>
        <v>9</v>
      </c>
      <c r="D289" s="26">
        <v>260</v>
      </c>
      <c r="E289" s="26">
        <f t="shared" si="22"/>
        <v>370.06319999999999</v>
      </c>
      <c r="F289" s="27">
        <f>+G289*DATOS!$I$1</f>
        <v>106.749</v>
      </c>
      <c r="G289" s="27">
        <v>75</v>
      </c>
      <c r="H289" s="28">
        <f t="shared" si="23"/>
        <v>219262.446</v>
      </c>
    </row>
    <row r="290" spans="1:8" ht="15" customHeight="1">
      <c r="A290" t="str">
        <f t="shared" si="24"/>
        <v>L10</v>
      </c>
      <c r="B290" s="25" t="s">
        <v>41</v>
      </c>
      <c r="C290" s="25">
        <f t="shared" si="25"/>
        <v>10</v>
      </c>
      <c r="D290" s="26">
        <v>260</v>
      </c>
      <c r="E290" s="26">
        <f t="shared" si="22"/>
        <v>370.06319999999999</v>
      </c>
      <c r="F290" s="27">
        <f>+G290*DATOS!$I$1</f>
        <v>106.749</v>
      </c>
      <c r="G290" s="27">
        <v>75</v>
      </c>
      <c r="H290" s="28">
        <f t="shared" si="23"/>
        <v>219262.446</v>
      </c>
    </row>
    <row r="291" spans="1:8" ht="15" customHeight="1">
      <c r="A291" t="str">
        <f t="shared" si="24"/>
        <v>L11</v>
      </c>
      <c r="B291" s="25" t="s">
        <v>41</v>
      </c>
      <c r="C291" s="25">
        <f t="shared" si="25"/>
        <v>11</v>
      </c>
      <c r="D291" s="26">
        <v>260</v>
      </c>
      <c r="E291" s="26">
        <f t="shared" si="22"/>
        <v>370.06319999999999</v>
      </c>
      <c r="F291" s="27">
        <f>+G291*DATOS!$I$1</f>
        <v>106.749</v>
      </c>
      <c r="G291" s="27">
        <v>75</v>
      </c>
      <c r="H291" s="28">
        <f t="shared" si="23"/>
        <v>219262.446</v>
      </c>
    </row>
    <row r="292" spans="1:8" ht="15" customHeight="1">
      <c r="A292" t="str">
        <f t="shared" si="24"/>
        <v>L12</v>
      </c>
      <c r="B292" s="25" t="s">
        <v>41</v>
      </c>
      <c r="C292" s="25">
        <f t="shared" si="25"/>
        <v>12</v>
      </c>
      <c r="D292" s="26">
        <v>260</v>
      </c>
      <c r="E292" s="26">
        <f t="shared" si="22"/>
        <v>370.06319999999999</v>
      </c>
      <c r="F292" s="27">
        <f>+G292*DATOS!$I$1</f>
        <v>106.749</v>
      </c>
      <c r="G292" s="27">
        <v>75</v>
      </c>
      <c r="H292" s="28">
        <f t="shared" si="23"/>
        <v>219262.446</v>
      </c>
    </row>
    <row r="293" spans="1:8" ht="15" customHeight="1">
      <c r="A293" t="str">
        <f t="shared" si="24"/>
        <v>L13</v>
      </c>
      <c r="B293" s="25" t="s">
        <v>41</v>
      </c>
      <c r="C293" s="25">
        <f t="shared" si="25"/>
        <v>13</v>
      </c>
      <c r="D293" s="26">
        <v>260</v>
      </c>
      <c r="E293" s="26">
        <f t="shared" si="22"/>
        <v>370.06319999999999</v>
      </c>
      <c r="F293" s="27">
        <f>+G293*DATOS!$I$1</f>
        <v>106.749</v>
      </c>
      <c r="G293" s="27">
        <v>75</v>
      </c>
      <c r="H293" s="28">
        <f t="shared" si="23"/>
        <v>219262.446</v>
      </c>
    </row>
    <row r="294" spans="1:8" ht="15" customHeight="1">
      <c r="A294" t="str">
        <f t="shared" si="24"/>
        <v>L14</v>
      </c>
      <c r="B294" s="25" t="s">
        <v>41</v>
      </c>
      <c r="C294" s="25">
        <f t="shared" si="25"/>
        <v>14</v>
      </c>
      <c r="D294" s="26">
        <v>260</v>
      </c>
      <c r="E294" s="26">
        <f t="shared" si="22"/>
        <v>370.06319999999999</v>
      </c>
      <c r="F294" s="27">
        <f>+G294*DATOS!$I$1</f>
        <v>106.749</v>
      </c>
      <c r="G294" s="27">
        <v>75</v>
      </c>
      <c r="H294" s="28">
        <f t="shared" si="23"/>
        <v>219262.446</v>
      </c>
    </row>
    <row r="295" spans="1:8" ht="15" customHeight="1">
      <c r="A295" t="str">
        <f t="shared" si="24"/>
        <v>L15</v>
      </c>
      <c r="B295" s="25" t="s">
        <v>41</v>
      </c>
      <c r="C295" s="25">
        <f t="shared" si="25"/>
        <v>15</v>
      </c>
      <c r="D295" s="26">
        <v>309.99</v>
      </c>
      <c r="E295" s="26">
        <f t="shared" si="22"/>
        <v>441.21496680000001</v>
      </c>
      <c r="F295" s="27">
        <f>+G295*DATOS!$I$1</f>
        <v>106.749</v>
      </c>
      <c r="G295" s="27">
        <v>75</v>
      </c>
      <c r="H295" s="28">
        <f t="shared" si="23"/>
        <v>261419.86782900002</v>
      </c>
    </row>
    <row r="296" spans="1:8" ht="15" customHeight="1">
      <c r="A296" t="str">
        <f t="shared" si="24"/>
        <v>L16</v>
      </c>
      <c r="B296" s="25" t="s">
        <v>41</v>
      </c>
      <c r="C296" s="25">
        <f t="shared" si="25"/>
        <v>16</v>
      </c>
      <c r="D296" s="26">
        <v>284.07</v>
      </c>
      <c r="E296" s="26">
        <f t="shared" si="22"/>
        <v>404.32251239999999</v>
      </c>
      <c r="F296" s="27">
        <f>+G296*DATOS!$I$1</f>
        <v>106.749</v>
      </c>
      <c r="G296" s="27">
        <v>75</v>
      </c>
      <c r="H296" s="28">
        <f t="shared" si="23"/>
        <v>239561.08859699999</v>
      </c>
    </row>
    <row r="297" spans="1:8" ht="15" customHeight="1">
      <c r="A297" t="str">
        <f t="shared" si="24"/>
        <v>L17</v>
      </c>
      <c r="B297" s="25" t="s">
        <v>41</v>
      </c>
      <c r="C297" s="25">
        <f t="shared" si="25"/>
        <v>17</v>
      </c>
      <c r="D297" s="26">
        <v>260</v>
      </c>
      <c r="E297" s="26">
        <f t="shared" si="22"/>
        <v>370.06319999999999</v>
      </c>
      <c r="F297" s="27">
        <f>+G297*DATOS!$I$1</f>
        <v>106.749</v>
      </c>
      <c r="G297" s="27">
        <v>75</v>
      </c>
      <c r="H297" s="28">
        <f t="shared" si="23"/>
        <v>219262.446</v>
      </c>
    </row>
    <row r="298" spans="1:8" ht="15" customHeight="1">
      <c r="A298" t="str">
        <f t="shared" si="24"/>
        <v>L18</v>
      </c>
      <c r="B298" s="25" t="s">
        <v>41</v>
      </c>
      <c r="C298" s="25">
        <f t="shared" si="25"/>
        <v>18</v>
      </c>
      <c r="D298" s="26">
        <v>260</v>
      </c>
      <c r="E298" s="26">
        <f t="shared" si="22"/>
        <v>370.06319999999999</v>
      </c>
      <c r="F298" s="27">
        <f>+G298*DATOS!$I$1</f>
        <v>106.749</v>
      </c>
      <c r="G298" s="27">
        <v>75</v>
      </c>
      <c r="H298" s="28">
        <f t="shared" si="23"/>
        <v>219262.446</v>
      </c>
    </row>
    <row r="299" spans="1:8" ht="15" customHeight="1">
      <c r="A299" t="str">
        <f t="shared" si="24"/>
        <v>L19</v>
      </c>
      <c r="B299" s="25" t="s">
        <v>41</v>
      </c>
      <c r="C299" s="25">
        <f t="shared" si="25"/>
        <v>19</v>
      </c>
      <c r="D299" s="26">
        <v>260</v>
      </c>
      <c r="E299" s="26">
        <f t="shared" si="22"/>
        <v>370.06319999999999</v>
      </c>
      <c r="F299" s="27">
        <f>+G299*DATOS!$I$1</f>
        <v>106.749</v>
      </c>
      <c r="G299" s="27">
        <v>75</v>
      </c>
      <c r="H299" s="28">
        <f t="shared" si="23"/>
        <v>219262.446</v>
      </c>
    </row>
    <row r="300" spans="1:8" ht="15" customHeight="1">
      <c r="A300" t="str">
        <f t="shared" si="24"/>
        <v>L20</v>
      </c>
      <c r="B300" s="25" t="s">
        <v>41</v>
      </c>
      <c r="C300" s="25">
        <f t="shared" si="25"/>
        <v>20</v>
      </c>
      <c r="D300" s="26">
        <v>260</v>
      </c>
      <c r="E300" s="26">
        <f t="shared" si="22"/>
        <v>370.06319999999999</v>
      </c>
      <c r="F300" s="27">
        <f>+G300*DATOS!$I$1</f>
        <v>106.749</v>
      </c>
      <c r="G300" s="27">
        <v>75</v>
      </c>
      <c r="H300" s="28">
        <f t="shared" si="23"/>
        <v>219262.446</v>
      </c>
    </row>
    <row r="301" spans="1:8" ht="15" customHeight="1">
      <c r="A301" t="str">
        <f t="shared" si="24"/>
        <v>L21</v>
      </c>
      <c r="B301" s="25" t="s">
        <v>41</v>
      </c>
      <c r="C301" s="25">
        <f t="shared" si="25"/>
        <v>21</v>
      </c>
      <c r="D301" s="26">
        <v>260</v>
      </c>
      <c r="E301" s="26">
        <f t="shared" si="22"/>
        <v>370.06319999999999</v>
      </c>
      <c r="F301" s="27">
        <f>+G301*DATOS!$I$1</f>
        <v>106.749</v>
      </c>
      <c r="G301" s="27">
        <v>75</v>
      </c>
      <c r="H301" s="28">
        <f t="shared" si="23"/>
        <v>219262.446</v>
      </c>
    </row>
    <row r="302" spans="1:8" ht="15" customHeight="1">
      <c r="A302" t="str">
        <f t="shared" si="24"/>
        <v>L22</v>
      </c>
      <c r="B302" s="25" t="s">
        <v>41</v>
      </c>
      <c r="C302" s="25">
        <f t="shared" si="25"/>
        <v>22</v>
      </c>
      <c r="D302" s="26">
        <v>260</v>
      </c>
      <c r="E302" s="26">
        <f t="shared" si="22"/>
        <v>370.06319999999999</v>
      </c>
      <c r="F302" s="27">
        <f>+G302*DATOS!$I$1</f>
        <v>106.749</v>
      </c>
      <c r="G302" s="27">
        <v>75</v>
      </c>
      <c r="H302" s="28">
        <f t="shared" si="23"/>
        <v>219262.446</v>
      </c>
    </row>
    <row r="303" spans="1:8" ht="15" customHeight="1">
      <c r="A303" t="str">
        <f t="shared" si="24"/>
        <v>L23</v>
      </c>
      <c r="B303" s="25" t="s">
        <v>41</v>
      </c>
      <c r="C303" s="25">
        <f t="shared" si="25"/>
        <v>23</v>
      </c>
      <c r="D303" s="26">
        <v>260</v>
      </c>
      <c r="E303" s="26">
        <f t="shared" si="22"/>
        <v>370.06319999999999</v>
      </c>
      <c r="F303" s="27">
        <f>+G303*DATOS!$I$1</f>
        <v>106.749</v>
      </c>
      <c r="G303" s="27">
        <v>75</v>
      </c>
      <c r="H303" s="28">
        <f t="shared" si="23"/>
        <v>219262.446</v>
      </c>
    </row>
    <row r="304" spans="1:8" ht="15" customHeight="1">
      <c r="A304" t="str">
        <f t="shared" si="24"/>
        <v>L24</v>
      </c>
      <c r="B304" s="25" t="s">
        <v>41</v>
      </c>
      <c r="C304" s="25">
        <f t="shared" si="25"/>
        <v>24</v>
      </c>
      <c r="D304" s="26">
        <v>260</v>
      </c>
      <c r="E304" s="26">
        <f t="shared" si="22"/>
        <v>370.06319999999999</v>
      </c>
      <c r="F304" s="27">
        <f>+G304*DATOS!$I$1</f>
        <v>106.749</v>
      </c>
      <c r="G304" s="27">
        <v>75</v>
      </c>
      <c r="H304" s="28">
        <f t="shared" si="23"/>
        <v>219262.446</v>
      </c>
    </row>
    <row r="305" spans="1:8" ht="15" customHeight="1">
      <c r="A305" t="str">
        <f t="shared" si="24"/>
        <v>L25</v>
      </c>
      <c r="B305" s="25" t="s">
        <v>41</v>
      </c>
      <c r="C305" s="25">
        <f t="shared" si="25"/>
        <v>25</v>
      </c>
      <c r="D305" s="26">
        <v>260</v>
      </c>
      <c r="E305" s="26">
        <f t="shared" si="22"/>
        <v>370.06319999999999</v>
      </c>
      <c r="F305" s="27">
        <f>+G305*DATOS!$I$1</f>
        <v>106.749</v>
      </c>
      <c r="G305" s="27">
        <v>75</v>
      </c>
      <c r="H305" s="28">
        <f t="shared" si="23"/>
        <v>219262.446</v>
      </c>
    </row>
    <row r="306" spans="1:8" ht="15" customHeight="1">
      <c r="A306" t="str">
        <f t="shared" si="24"/>
        <v>L26</v>
      </c>
      <c r="B306" s="25" t="s">
        <v>41</v>
      </c>
      <c r="C306" s="25">
        <f t="shared" si="25"/>
        <v>26</v>
      </c>
      <c r="D306" s="26">
        <v>260</v>
      </c>
      <c r="E306" s="26">
        <f t="shared" si="22"/>
        <v>370.06319999999999</v>
      </c>
      <c r="F306" s="27">
        <f>+G306*DATOS!$I$1</f>
        <v>106.749</v>
      </c>
      <c r="G306" s="27">
        <v>75</v>
      </c>
      <c r="H306" s="28">
        <f t="shared" si="23"/>
        <v>219262.446</v>
      </c>
    </row>
    <row r="307" spans="1:8" ht="15" customHeight="1">
      <c r="A307" t="str">
        <f t="shared" si="24"/>
        <v>L27</v>
      </c>
      <c r="B307" s="25" t="s">
        <v>41</v>
      </c>
      <c r="C307" s="25">
        <f t="shared" si="25"/>
        <v>27</v>
      </c>
      <c r="D307" s="26">
        <v>260</v>
      </c>
      <c r="E307" s="26">
        <f t="shared" si="22"/>
        <v>370.06319999999999</v>
      </c>
      <c r="F307" s="27">
        <f>+G307*DATOS!$I$1</f>
        <v>106.749</v>
      </c>
      <c r="G307" s="27">
        <v>75</v>
      </c>
      <c r="H307" s="28">
        <f t="shared" si="23"/>
        <v>219262.446</v>
      </c>
    </row>
    <row r="308" spans="1:8" ht="15" customHeight="1">
      <c r="A308" t="str">
        <f t="shared" si="24"/>
        <v>L28</v>
      </c>
      <c r="B308" s="25" t="s">
        <v>41</v>
      </c>
      <c r="C308" s="25">
        <f t="shared" si="25"/>
        <v>28</v>
      </c>
      <c r="D308" s="26">
        <v>260</v>
      </c>
      <c r="E308" s="26">
        <f t="shared" si="22"/>
        <v>370.06319999999999</v>
      </c>
      <c r="F308" s="27">
        <f>+G308*DATOS!$I$1</f>
        <v>106.749</v>
      </c>
      <c r="G308" s="27">
        <v>75</v>
      </c>
      <c r="H308" s="28">
        <f t="shared" si="23"/>
        <v>219262.446</v>
      </c>
    </row>
    <row r="309" spans="1:8" ht="15" customHeight="1">
      <c r="A309" t="str">
        <f t="shared" si="24"/>
        <v>L29</v>
      </c>
      <c r="B309" s="25" t="s">
        <v>41</v>
      </c>
      <c r="C309" s="25">
        <f t="shared" si="25"/>
        <v>29</v>
      </c>
      <c r="D309" s="26">
        <v>260</v>
      </c>
      <c r="E309" s="26">
        <f t="shared" si="22"/>
        <v>370.06319999999999</v>
      </c>
      <c r="F309" s="27">
        <f>+G309*DATOS!$I$1</f>
        <v>106.749</v>
      </c>
      <c r="G309" s="27">
        <v>75</v>
      </c>
      <c r="H309" s="28">
        <f t="shared" si="23"/>
        <v>219262.446</v>
      </c>
    </row>
    <row r="310" spans="1:8" ht="15" customHeight="1">
      <c r="A310" t="str">
        <f t="shared" si="24"/>
        <v>L30</v>
      </c>
      <c r="B310" s="25" t="s">
        <v>41</v>
      </c>
      <c r="C310" s="25">
        <f t="shared" si="25"/>
        <v>30</v>
      </c>
      <c r="D310" s="26">
        <v>534.35</v>
      </c>
      <c r="E310" s="26">
        <f t="shared" si="22"/>
        <v>760.55104199999994</v>
      </c>
      <c r="F310" s="27">
        <f>+G310*DATOS!$I$1</f>
        <v>106.749</v>
      </c>
      <c r="G310" s="27">
        <v>75</v>
      </c>
      <c r="H310" s="28">
        <f t="shared" si="23"/>
        <v>450626.49238500005</v>
      </c>
    </row>
    <row r="311" spans="1:8" ht="15" customHeight="1">
      <c r="A311" t="str">
        <f t="shared" si="24"/>
        <v>M1</v>
      </c>
      <c r="B311" s="25" t="s">
        <v>42</v>
      </c>
      <c r="C311" s="25">
        <v>1</v>
      </c>
      <c r="D311" s="26">
        <v>284.07</v>
      </c>
      <c r="E311" s="26">
        <f t="shared" si="22"/>
        <v>404.32251239999999</v>
      </c>
      <c r="F311" s="27">
        <f>+G311*DATOS!$I$1</f>
        <v>106.749</v>
      </c>
      <c r="G311" s="27">
        <v>75</v>
      </c>
      <c r="H311" s="28">
        <f t="shared" si="23"/>
        <v>239561.08859699999</v>
      </c>
    </row>
    <row r="312" spans="1:8" ht="15" customHeight="1">
      <c r="A312" t="str">
        <f t="shared" si="24"/>
        <v>M2</v>
      </c>
      <c r="B312" s="25" t="s">
        <v>42</v>
      </c>
      <c r="C312" s="25">
        <f t="shared" ref="C312:C336" si="26">C311+1</f>
        <v>2</v>
      </c>
      <c r="D312" s="26">
        <v>260</v>
      </c>
      <c r="E312" s="26">
        <f t="shared" si="22"/>
        <v>370.06319999999999</v>
      </c>
      <c r="F312" s="27">
        <f>+G312*DATOS!$I$1</f>
        <v>106.749</v>
      </c>
      <c r="G312" s="27">
        <v>75</v>
      </c>
      <c r="H312" s="28">
        <f t="shared" si="23"/>
        <v>219262.446</v>
      </c>
    </row>
    <row r="313" spans="1:8" ht="15" customHeight="1">
      <c r="A313" t="str">
        <f t="shared" si="24"/>
        <v>M3</v>
      </c>
      <c r="B313" s="25" t="s">
        <v>42</v>
      </c>
      <c r="C313" s="25">
        <f t="shared" si="26"/>
        <v>3</v>
      </c>
      <c r="D313" s="26">
        <v>260</v>
      </c>
      <c r="E313" s="26">
        <f t="shared" si="22"/>
        <v>370.06319999999999</v>
      </c>
      <c r="F313" s="27">
        <f>+G313*DATOS!$I$1</f>
        <v>106.749</v>
      </c>
      <c r="G313" s="27">
        <v>75</v>
      </c>
      <c r="H313" s="28">
        <f t="shared" si="23"/>
        <v>219262.446</v>
      </c>
    </row>
    <row r="314" spans="1:8" ht="15" customHeight="1">
      <c r="A314" t="str">
        <f t="shared" si="24"/>
        <v>M4</v>
      </c>
      <c r="B314" s="25" t="s">
        <v>42</v>
      </c>
      <c r="C314" s="25">
        <f t="shared" si="26"/>
        <v>4</v>
      </c>
      <c r="D314" s="26">
        <v>260</v>
      </c>
      <c r="E314" s="26">
        <f t="shared" si="22"/>
        <v>370.06319999999999</v>
      </c>
      <c r="F314" s="27">
        <f>+G314*DATOS!$I$1</f>
        <v>106.749</v>
      </c>
      <c r="G314" s="27">
        <v>75</v>
      </c>
      <c r="H314" s="28">
        <f t="shared" si="23"/>
        <v>219262.446</v>
      </c>
    </row>
    <row r="315" spans="1:8" ht="15" customHeight="1">
      <c r="A315" t="str">
        <f t="shared" si="24"/>
        <v>M5</v>
      </c>
      <c r="B315" s="25" t="s">
        <v>42</v>
      </c>
      <c r="C315" s="25">
        <f t="shared" si="26"/>
        <v>5</v>
      </c>
      <c r="D315" s="26">
        <v>260</v>
      </c>
      <c r="E315" s="26">
        <f t="shared" si="22"/>
        <v>370.06319999999999</v>
      </c>
      <c r="F315" s="27">
        <f>+G315*DATOS!$I$1</f>
        <v>106.749</v>
      </c>
      <c r="G315" s="27">
        <v>75</v>
      </c>
      <c r="H315" s="28">
        <f t="shared" si="23"/>
        <v>219262.446</v>
      </c>
    </row>
    <row r="316" spans="1:8" ht="15" customHeight="1">
      <c r="A316" t="str">
        <f t="shared" si="24"/>
        <v>M6</v>
      </c>
      <c r="B316" s="25" t="s">
        <v>42</v>
      </c>
      <c r="C316" s="25">
        <f t="shared" si="26"/>
        <v>6</v>
      </c>
      <c r="D316" s="26">
        <v>260</v>
      </c>
      <c r="E316" s="26">
        <f t="shared" si="22"/>
        <v>370.06319999999999</v>
      </c>
      <c r="F316" s="27">
        <f>+G316*DATOS!$I$1</f>
        <v>106.749</v>
      </c>
      <c r="G316" s="27">
        <v>75</v>
      </c>
      <c r="H316" s="28">
        <f t="shared" si="23"/>
        <v>219262.446</v>
      </c>
    </row>
    <row r="317" spans="1:8" ht="15" customHeight="1">
      <c r="A317" t="str">
        <f t="shared" si="24"/>
        <v>M7</v>
      </c>
      <c r="B317" s="25" t="s">
        <v>42</v>
      </c>
      <c r="C317" s="25">
        <f t="shared" si="26"/>
        <v>7</v>
      </c>
      <c r="D317" s="26">
        <v>260</v>
      </c>
      <c r="E317" s="26">
        <f t="shared" si="22"/>
        <v>370.06319999999999</v>
      </c>
      <c r="F317" s="27">
        <f>+G317*DATOS!$I$1</f>
        <v>106.749</v>
      </c>
      <c r="G317" s="27">
        <v>75</v>
      </c>
      <c r="H317" s="28">
        <f t="shared" si="23"/>
        <v>219262.446</v>
      </c>
    </row>
    <row r="318" spans="1:8" ht="15" customHeight="1">
      <c r="A318" t="str">
        <f t="shared" si="24"/>
        <v>M8</v>
      </c>
      <c r="B318" s="25" t="s">
        <v>42</v>
      </c>
      <c r="C318" s="25">
        <f t="shared" si="26"/>
        <v>8</v>
      </c>
      <c r="D318" s="26">
        <v>260</v>
      </c>
      <c r="E318" s="26">
        <f t="shared" si="22"/>
        <v>370.06319999999999</v>
      </c>
      <c r="F318" s="27">
        <f>+G318*DATOS!$I$1</f>
        <v>106.749</v>
      </c>
      <c r="G318" s="27">
        <v>75</v>
      </c>
      <c r="H318" s="28">
        <f t="shared" si="23"/>
        <v>219262.446</v>
      </c>
    </row>
    <row r="319" spans="1:8" ht="15" customHeight="1">
      <c r="A319" t="str">
        <f t="shared" si="24"/>
        <v>M9</v>
      </c>
      <c r="B319" s="25" t="s">
        <v>42</v>
      </c>
      <c r="C319" s="25">
        <f t="shared" si="26"/>
        <v>9</v>
      </c>
      <c r="D319" s="26">
        <v>260</v>
      </c>
      <c r="E319" s="26">
        <f t="shared" si="22"/>
        <v>370.06319999999999</v>
      </c>
      <c r="F319" s="27">
        <f>+G319*DATOS!$I$1</f>
        <v>106.749</v>
      </c>
      <c r="G319" s="27">
        <v>75</v>
      </c>
      <c r="H319" s="28">
        <f t="shared" si="23"/>
        <v>219262.446</v>
      </c>
    </row>
    <row r="320" spans="1:8" ht="15" customHeight="1">
      <c r="A320" t="str">
        <f t="shared" si="24"/>
        <v>M10</v>
      </c>
      <c r="B320" s="25" t="s">
        <v>42</v>
      </c>
      <c r="C320" s="25">
        <f t="shared" si="26"/>
        <v>10</v>
      </c>
      <c r="D320" s="26">
        <v>260</v>
      </c>
      <c r="E320" s="26">
        <f t="shared" si="22"/>
        <v>370.06319999999999</v>
      </c>
      <c r="F320" s="27">
        <f>+G320*DATOS!$I$1</f>
        <v>106.749</v>
      </c>
      <c r="G320" s="27">
        <v>75</v>
      </c>
      <c r="H320" s="28">
        <f t="shared" si="23"/>
        <v>219262.446</v>
      </c>
    </row>
    <row r="321" spans="1:8" ht="15" customHeight="1">
      <c r="A321" t="str">
        <f t="shared" si="24"/>
        <v>M11</v>
      </c>
      <c r="B321" s="25" t="s">
        <v>42</v>
      </c>
      <c r="C321" s="25">
        <f t="shared" si="26"/>
        <v>11</v>
      </c>
      <c r="D321" s="26">
        <v>260</v>
      </c>
      <c r="E321" s="26">
        <f t="shared" si="22"/>
        <v>370.06319999999999</v>
      </c>
      <c r="F321" s="27">
        <f>+G321*DATOS!$I$1</f>
        <v>106.749</v>
      </c>
      <c r="G321" s="27">
        <v>75</v>
      </c>
      <c r="H321" s="28">
        <f t="shared" si="23"/>
        <v>219262.446</v>
      </c>
    </row>
    <row r="322" spans="1:8" ht="15" customHeight="1">
      <c r="A322" t="str">
        <f t="shared" si="24"/>
        <v>M12</v>
      </c>
      <c r="B322" s="25" t="s">
        <v>42</v>
      </c>
      <c r="C322" s="25">
        <f t="shared" si="26"/>
        <v>12</v>
      </c>
      <c r="D322" s="26">
        <v>260</v>
      </c>
      <c r="E322" s="26">
        <f t="shared" ref="E322:E385" si="27">D322*1.42332</f>
        <v>370.06319999999999</v>
      </c>
      <c r="F322" s="27">
        <f>+G322*DATOS!$I$1</f>
        <v>106.749</v>
      </c>
      <c r="G322" s="27">
        <v>75</v>
      </c>
      <c r="H322" s="28">
        <f t="shared" ref="H322:H385" si="28">+((D322*F322)*7.9)</f>
        <v>219262.446</v>
      </c>
    </row>
    <row r="323" spans="1:8" ht="15" customHeight="1">
      <c r="A323" t="str">
        <f t="shared" ref="A323:A386" si="29">+_xlfn.CONCAT(B323,C323)</f>
        <v>M13</v>
      </c>
      <c r="B323" s="25" t="s">
        <v>42</v>
      </c>
      <c r="C323" s="25">
        <f t="shared" si="26"/>
        <v>13</v>
      </c>
      <c r="D323" s="26">
        <v>322.18</v>
      </c>
      <c r="E323" s="26">
        <f t="shared" si="27"/>
        <v>458.56523759999999</v>
      </c>
      <c r="F323" s="27">
        <f>+G323*DATOS!$I$1</f>
        <v>106.749</v>
      </c>
      <c r="G323" s="27">
        <v>75</v>
      </c>
      <c r="H323" s="28">
        <f t="shared" si="28"/>
        <v>271699.90327800001</v>
      </c>
    </row>
    <row r="324" spans="1:8" ht="15" customHeight="1">
      <c r="A324" t="str">
        <f t="shared" si="29"/>
        <v>M14</v>
      </c>
      <c r="B324" s="25" t="s">
        <v>42</v>
      </c>
      <c r="C324" s="25">
        <f t="shared" si="26"/>
        <v>14</v>
      </c>
      <c r="D324" s="26">
        <v>284.07</v>
      </c>
      <c r="E324" s="26">
        <f t="shared" si="27"/>
        <v>404.32251239999999</v>
      </c>
      <c r="F324" s="27">
        <f>+G324*DATOS!$I$1</f>
        <v>106.749</v>
      </c>
      <c r="G324" s="27">
        <v>75</v>
      </c>
      <c r="H324" s="28">
        <f t="shared" si="28"/>
        <v>239561.08859699999</v>
      </c>
    </row>
    <row r="325" spans="1:8" ht="15" customHeight="1">
      <c r="A325" t="str">
        <f t="shared" si="29"/>
        <v>M15</v>
      </c>
      <c r="B325" s="25" t="s">
        <v>42</v>
      </c>
      <c r="C325" s="25">
        <f t="shared" si="26"/>
        <v>15</v>
      </c>
      <c r="D325" s="26">
        <v>260</v>
      </c>
      <c r="E325" s="26">
        <f t="shared" si="27"/>
        <v>370.06319999999999</v>
      </c>
      <c r="F325" s="27">
        <f>+G325*DATOS!$I$1</f>
        <v>106.749</v>
      </c>
      <c r="G325" s="27">
        <v>75</v>
      </c>
      <c r="H325" s="28">
        <f t="shared" si="28"/>
        <v>219262.446</v>
      </c>
    </row>
    <row r="326" spans="1:8" ht="15" customHeight="1">
      <c r="A326" t="str">
        <f t="shared" si="29"/>
        <v>M16</v>
      </c>
      <c r="B326" s="25" t="s">
        <v>42</v>
      </c>
      <c r="C326" s="25">
        <f t="shared" si="26"/>
        <v>16</v>
      </c>
      <c r="D326" s="26">
        <v>260</v>
      </c>
      <c r="E326" s="26">
        <f t="shared" si="27"/>
        <v>370.06319999999999</v>
      </c>
      <c r="F326" s="27">
        <f>+G326*DATOS!$I$1</f>
        <v>106.749</v>
      </c>
      <c r="G326" s="27">
        <v>75</v>
      </c>
      <c r="H326" s="28">
        <f t="shared" si="28"/>
        <v>219262.446</v>
      </c>
    </row>
    <row r="327" spans="1:8" ht="15" customHeight="1">
      <c r="A327" t="str">
        <f t="shared" si="29"/>
        <v>M17</v>
      </c>
      <c r="B327" s="25" t="s">
        <v>42</v>
      </c>
      <c r="C327" s="25">
        <f t="shared" si="26"/>
        <v>17</v>
      </c>
      <c r="D327" s="26">
        <v>260</v>
      </c>
      <c r="E327" s="26">
        <f t="shared" si="27"/>
        <v>370.06319999999999</v>
      </c>
      <c r="F327" s="27">
        <f>+G327*DATOS!$I$1</f>
        <v>106.749</v>
      </c>
      <c r="G327" s="27">
        <v>75</v>
      </c>
      <c r="H327" s="28">
        <f t="shared" si="28"/>
        <v>219262.446</v>
      </c>
    </row>
    <row r="328" spans="1:8" ht="15" customHeight="1">
      <c r="A328" t="str">
        <f t="shared" si="29"/>
        <v>M18</v>
      </c>
      <c r="B328" s="25" t="s">
        <v>42</v>
      </c>
      <c r="C328" s="25">
        <f t="shared" si="26"/>
        <v>18</v>
      </c>
      <c r="D328" s="26">
        <v>260</v>
      </c>
      <c r="E328" s="26">
        <f t="shared" si="27"/>
        <v>370.06319999999999</v>
      </c>
      <c r="F328" s="27">
        <f>+G328*DATOS!$I$1</f>
        <v>106.749</v>
      </c>
      <c r="G328" s="27">
        <v>75</v>
      </c>
      <c r="H328" s="28">
        <f t="shared" si="28"/>
        <v>219262.446</v>
      </c>
    </row>
    <row r="329" spans="1:8" ht="15" customHeight="1">
      <c r="A329" t="str">
        <f t="shared" si="29"/>
        <v>M19</v>
      </c>
      <c r="B329" s="25" t="s">
        <v>42</v>
      </c>
      <c r="C329" s="25">
        <f t="shared" si="26"/>
        <v>19</v>
      </c>
      <c r="D329" s="26">
        <v>260</v>
      </c>
      <c r="E329" s="26">
        <f t="shared" si="27"/>
        <v>370.06319999999999</v>
      </c>
      <c r="F329" s="27">
        <f>+G329*DATOS!$I$1</f>
        <v>106.749</v>
      </c>
      <c r="G329" s="27">
        <v>75</v>
      </c>
      <c r="H329" s="28">
        <f t="shared" si="28"/>
        <v>219262.446</v>
      </c>
    </row>
    <row r="330" spans="1:8" ht="15" customHeight="1">
      <c r="A330" t="str">
        <f t="shared" si="29"/>
        <v>M20</v>
      </c>
      <c r="B330" s="25" t="s">
        <v>42</v>
      </c>
      <c r="C330" s="25">
        <f t="shared" si="26"/>
        <v>20</v>
      </c>
      <c r="D330" s="26">
        <v>260</v>
      </c>
      <c r="E330" s="26">
        <f t="shared" si="27"/>
        <v>370.06319999999999</v>
      </c>
      <c r="F330" s="27">
        <f>+G330*DATOS!$I$1</f>
        <v>106.749</v>
      </c>
      <c r="G330" s="27">
        <v>75</v>
      </c>
      <c r="H330" s="28">
        <f t="shared" si="28"/>
        <v>219262.446</v>
      </c>
    </row>
    <row r="331" spans="1:8" ht="15" customHeight="1">
      <c r="A331" t="str">
        <f t="shared" si="29"/>
        <v>M21</v>
      </c>
      <c r="B331" s="25" t="s">
        <v>42</v>
      </c>
      <c r="C331" s="25">
        <f t="shared" si="26"/>
        <v>21</v>
      </c>
      <c r="D331" s="26">
        <v>260</v>
      </c>
      <c r="E331" s="26">
        <f t="shared" si="27"/>
        <v>370.06319999999999</v>
      </c>
      <c r="F331" s="27">
        <f>+G331*DATOS!$I$1</f>
        <v>106.749</v>
      </c>
      <c r="G331" s="27">
        <v>75</v>
      </c>
      <c r="H331" s="28">
        <f t="shared" si="28"/>
        <v>219262.446</v>
      </c>
    </row>
    <row r="332" spans="1:8" ht="15" customHeight="1">
      <c r="A332" t="str">
        <f t="shared" si="29"/>
        <v>M22</v>
      </c>
      <c r="B332" s="25" t="s">
        <v>42</v>
      </c>
      <c r="C332" s="25">
        <f t="shared" si="26"/>
        <v>22</v>
      </c>
      <c r="D332" s="26">
        <v>260</v>
      </c>
      <c r="E332" s="26">
        <f t="shared" si="27"/>
        <v>370.06319999999999</v>
      </c>
      <c r="F332" s="27">
        <f>+G332*DATOS!$I$1</f>
        <v>106.749</v>
      </c>
      <c r="G332" s="27">
        <v>75</v>
      </c>
      <c r="H332" s="28">
        <f t="shared" si="28"/>
        <v>219262.446</v>
      </c>
    </row>
    <row r="333" spans="1:8" ht="15" customHeight="1">
      <c r="A333" t="str">
        <f t="shared" si="29"/>
        <v>M23</v>
      </c>
      <c r="B333" s="25" t="s">
        <v>42</v>
      </c>
      <c r="C333" s="25">
        <f t="shared" si="26"/>
        <v>23</v>
      </c>
      <c r="D333" s="26">
        <v>260</v>
      </c>
      <c r="E333" s="26">
        <f t="shared" si="27"/>
        <v>370.06319999999999</v>
      </c>
      <c r="F333" s="27">
        <f>+G333*DATOS!$I$1</f>
        <v>106.749</v>
      </c>
      <c r="G333" s="27">
        <v>75</v>
      </c>
      <c r="H333" s="28">
        <f t="shared" si="28"/>
        <v>219262.446</v>
      </c>
    </row>
    <row r="334" spans="1:8" ht="15" customHeight="1">
      <c r="A334" t="str">
        <f t="shared" si="29"/>
        <v>M24</v>
      </c>
      <c r="B334" s="25" t="s">
        <v>42</v>
      </c>
      <c r="C334" s="25">
        <f t="shared" si="26"/>
        <v>24</v>
      </c>
      <c r="D334" s="26">
        <v>260</v>
      </c>
      <c r="E334" s="26">
        <f t="shared" si="27"/>
        <v>370.06319999999999</v>
      </c>
      <c r="F334" s="27">
        <f>+G334*DATOS!$I$1</f>
        <v>106.749</v>
      </c>
      <c r="G334" s="27">
        <v>75</v>
      </c>
      <c r="H334" s="28">
        <f t="shared" si="28"/>
        <v>219262.446</v>
      </c>
    </row>
    <row r="335" spans="1:8" ht="15" customHeight="1">
      <c r="A335" t="str">
        <f t="shared" si="29"/>
        <v>M25</v>
      </c>
      <c r="B335" s="25" t="s">
        <v>42</v>
      </c>
      <c r="C335" s="25">
        <f t="shared" si="26"/>
        <v>25</v>
      </c>
      <c r="D335" s="26">
        <v>260</v>
      </c>
      <c r="E335" s="26">
        <f t="shared" si="27"/>
        <v>370.06319999999999</v>
      </c>
      <c r="F335" s="27">
        <f>+G335*DATOS!$I$1</f>
        <v>106.749</v>
      </c>
      <c r="G335" s="27">
        <v>75</v>
      </c>
      <c r="H335" s="28">
        <f t="shared" si="28"/>
        <v>219262.446</v>
      </c>
    </row>
    <row r="336" spans="1:8" ht="15" customHeight="1">
      <c r="A336" t="str">
        <f t="shared" si="29"/>
        <v>M26</v>
      </c>
      <c r="B336" s="25" t="s">
        <v>42</v>
      </c>
      <c r="C336" s="25">
        <f t="shared" si="26"/>
        <v>26</v>
      </c>
      <c r="D336" s="26">
        <v>546.86</v>
      </c>
      <c r="E336" s="26">
        <f t="shared" si="27"/>
        <v>778.35677520000002</v>
      </c>
      <c r="F336" s="27">
        <f>+G336*DATOS!$I$1</f>
        <v>106.749</v>
      </c>
      <c r="G336" s="27">
        <v>75</v>
      </c>
      <c r="H336" s="28">
        <f t="shared" si="28"/>
        <v>461176.38930600003</v>
      </c>
    </row>
    <row r="337" spans="1:8" ht="15" customHeight="1">
      <c r="A337" t="str">
        <f t="shared" si="29"/>
        <v>N1</v>
      </c>
      <c r="B337" s="25" t="s">
        <v>43</v>
      </c>
      <c r="C337" s="25">
        <v>1</v>
      </c>
      <c r="D337" s="26">
        <v>284.07</v>
      </c>
      <c r="E337" s="26">
        <f t="shared" si="27"/>
        <v>404.32251239999999</v>
      </c>
      <c r="F337" s="27">
        <f>+G337*DATOS!$I$1</f>
        <v>106.749</v>
      </c>
      <c r="G337" s="27">
        <v>75</v>
      </c>
      <c r="H337" s="28">
        <f t="shared" si="28"/>
        <v>239561.08859699999</v>
      </c>
    </row>
    <row r="338" spans="1:8" ht="15" customHeight="1">
      <c r="A338" t="str">
        <f t="shared" si="29"/>
        <v>N2</v>
      </c>
      <c r="B338" s="25" t="s">
        <v>43</v>
      </c>
      <c r="C338" s="25">
        <f t="shared" ref="C338:C357" si="30">C337+1</f>
        <v>2</v>
      </c>
      <c r="D338" s="26">
        <v>260</v>
      </c>
      <c r="E338" s="26">
        <f t="shared" si="27"/>
        <v>370.06319999999999</v>
      </c>
      <c r="F338" s="27">
        <f>+G338*DATOS!$I$1</f>
        <v>106.749</v>
      </c>
      <c r="G338" s="27">
        <v>75</v>
      </c>
      <c r="H338" s="28">
        <f t="shared" si="28"/>
        <v>219262.446</v>
      </c>
    </row>
    <row r="339" spans="1:8" ht="15" customHeight="1">
      <c r="A339" t="str">
        <f t="shared" si="29"/>
        <v>N3</v>
      </c>
      <c r="B339" s="25" t="s">
        <v>43</v>
      </c>
      <c r="C339" s="25">
        <f t="shared" si="30"/>
        <v>3</v>
      </c>
      <c r="D339" s="26">
        <v>260</v>
      </c>
      <c r="E339" s="26">
        <f t="shared" si="27"/>
        <v>370.06319999999999</v>
      </c>
      <c r="F339" s="27">
        <f>+G339*DATOS!$I$1</f>
        <v>106.749</v>
      </c>
      <c r="G339" s="27">
        <v>75</v>
      </c>
      <c r="H339" s="28">
        <f t="shared" si="28"/>
        <v>219262.446</v>
      </c>
    </row>
    <row r="340" spans="1:8" ht="15" customHeight="1">
      <c r="A340" t="str">
        <f t="shared" si="29"/>
        <v>N4</v>
      </c>
      <c r="B340" s="25" t="s">
        <v>43</v>
      </c>
      <c r="C340" s="25">
        <f t="shared" si="30"/>
        <v>4</v>
      </c>
      <c r="D340" s="26">
        <v>260</v>
      </c>
      <c r="E340" s="26">
        <f t="shared" si="27"/>
        <v>370.06319999999999</v>
      </c>
      <c r="F340" s="27">
        <f>+G340*DATOS!$I$1</f>
        <v>106.749</v>
      </c>
      <c r="G340" s="27">
        <v>75</v>
      </c>
      <c r="H340" s="28">
        <f t="shared" si="28"/>
        <v>219262.446</v>
      </c>
    </row>
    <row r="341" spans="1:8" ht="15" customHeight="1">
      <c r="A341" t="str">
        <f t="shared" si="29"/>
        <v>N5</v>
      </c>
      <c r="B341" s="25" t="s">
        <v>43</v>
      </c>
      <c r="C341" s="25">
        <f t="shared" si="30"/>
        <v>5</v>
      </c>
      <c r="D341" s="26">
        <v>260</v>
      </c>
      <c r="E341" s="26">
        <f t="shared" si="27"/>
        <v>370.06319999999999</v>
      </c>
      <c r="F341" s="27">
        <f>+G341*DATOS!$I$1</f>
        <v>106.749</v>
      </c>
      <c r="G341" s="27">
        <v>75</v>
      </c>
      <c r="H341" s="28">
        <f t="shared" si="28"/>
        <v>219262.446</v>
      </c>
    </row>
    <row r="342" spans="1:8" ht="15" customHeight="1">
      <c r="A342" t="str">
        <f t="shared" si="29"/>
        <v>N6</v>
      </c>
      <c r="B342" s="25" t="s">
        <v>43</v>
      </c>
      <c r="C342" s="25">
        <f t="shared" si="30"/>
        <v>6</v>
      </c>
      <c r="D342" s="26">
        <v>260</v>
      </c>
      <c r="E342" s="26">
        <f t="shared" si="27"/>
        <v>370.06319999999999</v>
      </c>
      <c r="F342" s="27">
        <f>+G342*DATOS!$I$1</f>
        <v>106.749</v>
      </c>
      <c r="G342" s="27">
        <v>75</v>
      </c>
      <c r="H342" s="28">
        <f t="shared" si="28"/>
        <v>219262.446</v>
      </c>
    </row>
    <row r="343" spans="1:8" ht="15" customHeight="1">
      <c r="A343" t="str">
        <f t="shared" si="29"/>
        <v>N7</v>
      </c>
      <c r="B343" s="25" t="s">
        <v>43</v>
      </c>
      <c r="C343" s="25">
        <f t="shared" si="30"/>
        <v>7</v>
      </c>
      <c r="D343" s="26">
        <v>260</v>
      </c>
      <c r="E343" s="26">
        <f t="shared" si="27"/>
        <v>370.06319999999999</v>
      </c>
      <c r="F343" s="27">
        <f>+G343*DATOS!$I$1</f>
        <v>106.749</v>
      </c>
      <c r="G343" s="27">
        <v>75</v>
      </c>
      <c r="H343" s="28">
        <f t="shared" si="28"/>
        <v>219262.446</v>
      </c>
    </row>
    <row r="344" spans="1:8" ht="15" customHeight="1">
      <c r="A344" t="str">
        <f t="shared" si="29"/>
        <v>N8</v>
      </c>
      <c r="B344" s="25" t="s">
        <v>43</v>
      </c>
      <c r="C344" s="25">
        <f t="shared" si="30"/>
        <v>8</v>
      </c>
      <c r="D344" s="26">
        <v>260</v>
      </c>
      <c r="E344" s="26">
        <f t="shared" si="27"/>
        <v>370.06319999999999</v>
      </c>
      <c r="F344" s="27">
        <f>+G344*DATOS!$I$1</f>
        <v>106.749</v>
      </c>
      <c r="G344" s="27">
        <v>75</v>
      </c>
      <c r="H344" s="28">
        <f t="shared" si="28"/>
        <v>219262.446</v>
      </c>
    </row>
    <row r="345" spans="1:8" ht="15" customHeight="1">
      <c r="A345" t="str">
        <f t="shared" si="29"/>
        <v>N9</v>
      </c>
      <c r="B345" s="25" t="s">
        <v>43</v>
      </c>
      <c r="C345" s="25">
        <f t="shared" si="30"/>
        <v>9</v>
      </c>
      <c r="D345" s="26">
        <v>260</v>
      </c>
      <c r="E345" s="26">
        <f t="shared" si="27"/>
        <v>370.06319999999999</v>
      </c>
      <c r="F345" s="27">
        <f>+G345*DATOS!$I$1</f>
        <v>106.749</v>
      </c>
      <c r="G345" s="27">
        <v>75</v>
      </c>
      <c r="H345" s="28">
        <f t="shared" si="28"/>
        <v>219262.446</v>
      </c>
    </row>
    <row r="346" spans="1:8" ht="15" customHeight="1">
      <c r="A346" t="str">
        <f t="shared" si="29"/>
        <v>N10</v>
      </c>
      <c r="B346" s="25" t="s">
        <v>43</v>
      </c>
      <c r="C346" s="25">
        <f t="shared" si="30"/>
        <v>10</v>
      </c>
      <c r="D346" s="26">
        <v>512.11</v>
      </c>
      <c r="E346" s="26">
        <f t="shared" si="27"/>
        <v>728.8964052</v>
      </c>
      <c r="F346" s="27">
        <f>+G346*DATOS!$I$1</f>
        <v>106.749</v>
      </c>
      <c r="G346" s="27">
        <v>75</v>
      </c>
      <c r="H346" s="28">
        <f t="shared" si="28"/>
        <v>431871.12008099997</v>
      </c>
    </row>
    <row r="347" spans="1:8" ht="15" customHeight="1">
      <c r="A347" t="str">
        <f t="shared" si="29"/>
        <v>N11</v>
      </c>
      <c r="B347" s="25" t="s">
        <v>43</v>
      </c>
      <c r="C347" s="25">
        <f t="shared" si="30"/>
        <v>11</v>
      </c>
      <c r="D347" s="26">
        <v>284.07</v>
      </c>
      <c r="E347" s="26">
        <f t="shared" si="27"/>
        <v>404.32251239999999</v>
      </c>
      <c r="F347" s="27">
        <f>+G347*DATOS!$I$1</f>
        <v>106.749</v>
      </c>
      <c r="G347" s="27">
        <v>75</v>
      </c>
      <c r="H347" s="28">
        <f t="shared" si="28"/>
        <v>239561.08859699999</v>
      </c>
    </row>
    <row r="348" spans="1:8" ht="15" customHeight="1">
      <c r="A348" t="str">
        <f t="shared" si="29"/>
        <v>N12</v>
      </c>
      <c r="B348" s="25" t="s">
        <v>43</v>
      </c>
      <c r="C348" s="25">
        <f t="shared" si="30"/>
        <v>12</v>
      </c>
      <c r="D348" s="26">
        <v>260</v>
      </c>
      <c r="E348" s="26">
        <f t="shared" si="27"/>
        <v>370.06319999999999</v>
      </c>
      <c r="F348" s="27">
        <f>+G348*DATOS!$I$1</f>
        <v>106.749</v>
      </c>
      <c r="G348" s="27">
        <v>75</v>
      </c>
      <c r="H348" s="28">
        <f t="shared" si="28"/>
        <v>219262.446</v>
      </c>
    </row>
    <row r="349" spans="1:8" ht="15" customHeight="1">
      <c r="A349" t="str">
        <f t="shared" si="29"/>
        <v>N13</v>
      </c>
      <c r="B349" s="25" t="s">
        <v>43</v>
      </c>
      <c r="C349" s="25">
        <f t="shared" si="30"/>
        <v>13</v>
      </c>
      <c r="D349" s="26">
        <v>260</v>
      </c>
      <c r="E349" s="26">
        <f t="shared" si="27"/>
        <v>370.06319999999999</v>
      </c>
      <c r="F349" s="27">
        <f>+G349*DATOS!$I$1</f>
        <v>106.749</v>
      </c>
      <c r="G349" s="27">
        <v>75</v>
      </c>
      <c r="H349" s="28">
        <f t="shared" si="28"/>
        <v>219262.446</v>
      </c>
    </row>
    <row r="350" spans="1:8" ht="15" customHeight="1">
      <c r="A350" t="str">
        <f t="shared" si="29"/>
        <v>N14</v>
      </c>
      <c r="B350" s="25" t="s">
        <v>43</v>
      </c>
      <c r="C350" s="25">
        <f t="shared" si="30"/>
        <v>14</v>
      </c>
      <c r="D350" s="26">
        <v>260</v>
      </c>
      <c r="E350" s="26">
        <f t="shared" si="27"/>
        <v>370.06319999999999</v>
      </c>
      <c r="F350" s="27">
        <f>+G350*DATOS!$I$1</f>
        <v>106.749</v>
      </c>
      <c r="G350" s="27">
        <v>75</v>
      </c>
      <c r="H350" s="28">
        <f t="shared" si="28"/>
        <v>219262.446</v>
      </c>
    </row>
    <row r="351" spans="1:8" ht="15" customHeight="1">
      <c r="A351" t="str">
        <f t="shared" si="29"/>
        <v>N15</v>
      </c>
      <c r="B351" s="25" t="s">
        <v>43</v>
      </c>
      <c r="C351" s="25">
        <f t="shared" si="30"/>
        <v>15</v>
      </c>
      <c r="D351" s="26">
        <v>260</v>
      </c>
      <c r="E351" s="26">
        <f t="shared" si="27"/>
        <v>370.06319999999999</v>
      </c>
      <c r="F351" s="27">
        <f>+G351*DATOS!$I$1</f>
        <v>106.749</v>
      </c>
      <c r="G351" s="27">
        <v>75</v>
      </c>
      <c r="H351" s="28">
        <f t="shared" si="28"/>
        <v>219262.446</v>
      </c>
    </row>
    <row r="352" spans="1:8" ht="15" customHeight="1">
      <c r="A352" t="str">
        <f t="shared" si="29"/>
        <v>N16</v>
      </c>
      <c r="B352" s="25" t="s">
        <v>43</v>
      </c>
      <c r="C352" s="25">
        <f t="shared" si="30"/>
        <v>16</v>
      </c>
      <c r="D352" s="26">
        <v>260</v>
      </c>
      <c r="E352" s="26">
        <f t="shared" si="27"/>
        <v>370.06319999999999</v>
      </c>
      <c r="F352" s="27">
        <f>+G352*DATOS!$I$1</f>
        <v>106.749</v>
      </c>
      <c r="G352" s="27">
        <v>75</v>
      </c>
      <c r="H352" s="28">
        <f t="shared" si="28"/>
        <v>219262.446</v>
      </c>
    </row>
    <row r="353" spans="1:8" ht="15" customHeight="1">
      <c r="A353" t="str">
        <f t="shared" si="29"/>
        <v>N17</v>
      </c>
      <c r="B353" s="25" t="s">
        <v>43</v>
      </c>
      <c r="C353" s="25">
        <f t="shared" si="30"/>
        <v>17</v>
      </c>
      <c r="D353" s="26">
        <v>260</v>
      </c>
      <c r="E353" s="26">
        <f t="shared" si="27"/>
        <v>370.06319999999999</v>
      </c>
      <c r="F353" s="27">
        <f>+G353*DATOS!$I$1</f>
        <v>106.749</v>
      </c>
      <c r="G353" s="27">
        <v>75</v>
      </c>
      <c r="H353" s="28">
        <f t="shared" si="28"/>
        <v>219262.446</v>
      </c>
    </row>
    <row r="354" spans="1:8" ht="15" customHeight="1">
      <c r="A354" t="str">
        <f t="shared" si="29"/>
        <v>N18</v>
      </c>
      <c r="B354" s="25" t="s">
        <v>43</v>
      </c>
      <c r="C354" s="25">
        <f t="shared" si="30"/>
        <v>18</v>
      </c>
      <c r="D354" s="26">
        <v>260</v>
      </c>
      <c r="E354" s="26">
        <f t="shared" si="27"/>
        <v>370.06319999999999</v>
      </c>
      <c r="F354" s="27">
        <f>+G354*DATOS!$I$1</f>
        <v>106.749</v>
      </c>
      <c r="G354" s="27">
        <v>75</v>
      </c>
      <c r="H354" s="28">
        <f t="shared" si="28"/>
        <v>219262.446</v>
      </c>
    </row>
    <row r="355" spans="1:8" ht="15" customHeight="1">
      <c r="A355" t="str">
        <f t="shared" si="29"/>
        <v>N19</v>
      </c>
      <c r="B355" s="25" t="s">
        <v>43</v>
      </c>
      <c r="C355" s="25">
        <f t="shared" si="30"/>
        <v>19</v>
      </c>
      <c r="D355" s="26">
        <v>260</v>
      </c>
      <c r="E355" s="26">
        <f t="shared" si="27"/>
        <v>370.06319999999999</v>
      </c>
      <c r="F355" s="27">
        <f>+G355*DATOS!$I$1</f>
        <v>106.749</v>
      </c>
      <c r="G355" s="27">
        <v>75</v>
      </c>
      <c r="H355" s="28">
        <f t="shared" si="28"/>
        <v>219262.446</v>
      </c>
    </row>
    <row r="356" spans="1:8" ht="15" customHeight="1">
      <c r="A356" t="str">
        <f t="shared" si="29"/>
        <v>N20</v>
      </c>
      <c r="B356" s="25" t="s">
        <v>43</v>
      </c>
      <c r="C356" s="25">
        <f t="shared" si="30"/>
        <v>20</v>
      </c>
      <c r="D356" s="26">
        <v>260</v>
      </c>
      <c r="E356" s="26">
        <f t="shared" si="27"/>
        <v>370.06319999999999</v>
      </c>
      <c r="F356" s="27">
        <f>+G356*DATOS!$I$1</f>
        <v>106.749</v>
      </c>
      <c r="G356" s="27">
        <v>75</v>
      </c>
      <c r="H356" s="28">
        <f t="shared" si="28"/>
        <v>219262.446</v>
      </c>
    </row>
    <row r="357" spans="1:8" ht="15" customHeight="1">
      <c r="A357" t="str">
        <f t="shared" si="29"/>
        <v>N21</v>
      </c>
      <c r="B357" s="25" t="s">
        <v>43</v>
      </c>
      <c r="C357" s="25">
        <f t="shared" si="30"/>
        <v>21</v>
      </c>
      <c r="D357" s="26">
        <v>520.14</v>
      </c>
      <c r="E357" s="26">
        <f t="shared" si="27"/>
        <v>740.32566479999991</v>
      </c>
      <c r="F357" s="27">
        <f>+G357*DATOS!$I$1</f>
        <v>106.749</v>
      </c>
      <c r="G357" s="27">
        <v>75</v>
      </c>
      <c r="H357" s="28">
        <f t="shared" si="28"/>
        <v>438642.95639400004</v>
      </c>
    </row>
    <row r="358" spans="1:8" ht="15" customHeight="1">
      <c r="A358" t="str">
        <f t="shared" si="29"/>
        <v>O1</v>
      </c>
      <c r="B358" s="25" t="s">
        <v>44</v>
      </c>
      <c r="C358" s="25">
        <v>1</v>
      </c>
      <c r="D358" s="26">
        <v>284.07</v>
      </c>
      <c r="E358" s="26">
        <f t="shared" si="27"/>
        <v>404.32251239999999</v>
      </c>
      <c r="F358" s="27">
        <f>+G358*DATOS!$I$1</f>
        <v>106.749</v>
      </c>
      <c r="G358" s="27">
        <v>75</v>
      </c>
      <c r="H358" s="28">
        <f t="shared" si="28"/>
        <v>239561.08859699999</v>
      </c>
    </row>
    <row r="359" spans="1:8" ht="15" customHeight="1">
      <c r="A359" t="str">
        <f t="shared" si="29"/>
        <v>O2</v>
      </c>
      <c r="B359" s="25" t="s">
        <v>44</v>
      </c>
      <c r="C359" s="25">
        <f t="shared" ref="C359:C374" si="31">C358+1</f>
        <v>2</v>
      </c>
      <c r="D359" s="26">
        <v>260</v>
      </c>
      <c r="E359" s="26">
        <f t="shared" si="27"/>
        <v>370.06319999999999</v>
      </c>
      <c r="F359" s="27">
        <f>+G359*DATOS!$I$1</f>
        <v>106.749</v>
      </c>
      <c r="G359" s="27">
        <v>75</v>
      </c>
      <c r="H359" s="28">
        <f t="shared" si="28"/>
        <v>219262.446</v>
      </c>
    </row>
    <row r="360" spans="1:8" ht="15" customHeight="1">
      <c r="A360" t="str">
        <f t="shared" si="29"/>
        <v>O3</v>
      </c>
      <c r="B360" s="25" t="s">
        <v>44</v>
      </c>
      <c r="C360" s="25">
        <f t="shared" si="31"/>
        <v>3</v>
      </c>
      <c r="D360" s="26">
        <v>260</v>
      </c>
      <c r="E360" s="26">
        <f t="shared" si="27"/>
        <v>370.06319999999999</v>
      </c>
      <c r="F360" s="27">
        <f>+G360*DATOS!$I$1</f>
        <v>106.749</v>
      </c>
      <c r="G360" s="27">
        <v>75</v>
      </c>
      <c r="H360" s="28">
        <f t="shared" si="28"/>
        <v>219262.446</v>
      </c>
    </row>
    <row r="361" spans="1:8" ht="15" customHeight="1">
      <c r="A361" t="str">
        <f t="shared" si="29"/>
        <v>O4</v>
      </c>
      <c r="B361" s="25" t="s">
        <v>44</v>
      </c>
      <c r="C361" s="25">
        <f t="shared" si="31"/>
        <v>4</v>
      </c>
      <c r="D361" s="26">
        <v>260</v>
      </c>
      <c r="E361" s="26">
        <f t="shared" si="27"/>
        <v>370.06319999999999</v>
      </c>
      <c r="F361" s="27">
        <f>+G361*DATOS!$I$1</f>
        <v>106.749</v>
      </c>
      <c r="G361" s="27">
        <v>75</v>
      </c>
      <c r="H361" s="28">
        <f t="shared" si="28"/>
        <v>219262.446</v>
      </c>
    </row>
    <row r="362" spans="1:8" ht="15" customHeight="1">
      <c r="A362" t="str">
        <f t="shared" si="29"/>
        <v>O5</v>
      </c>
      <c r="B362" s="25" t="s">
        <v>44</v>
      </c>
      <c r="C362" s="25">
        <f t="shared" si="31"/>
        <v>5</v>
      </c>
      <c r="D362" s="26">
        <v>260</v>
      </c>
      <c r="E362" s="26">
        <f t="shared" si="27"/>
        <v>370.06319999999999</v>
      </c>
      <c r="F362" s="27">
        <f>+G362*DATOS!$I$1</f>
        <v>106.749</v>
      </c>
      <c r="G362" s="27">
        <v>75</v>
      </c>
      <c r="H362" s="28">
        <f t="shared" si="28"/>
        <v>219262.446</v>
      </c>
    </row>
    <row r="363" spans="1:8" ht="15" customHeight="1">
      <c r="A363" t="str">
        <f t="shared" si="29"/>
        <v>O6</v>
      </c>
      <c r="B363" s="25" t="s">
        <v>44</v>
      </c>
      <c r="C363" s="25">
        <f t="shared" si="31"/>
        <v>6</v>
      </c>
      <c r="D363" s="26">
        <v>260</v>
      </c>
      <c r="E363" s="26">
        <f t="shared" si="27"/>
        <v>370.06319999999999</v>
      </c>
      <c r="F363" s="27">
        <f>+G363*DATOS!$I$1</f>
        <v>106.749</v>
      </c>
      <c r="G363" s="27">
        <v>75</v>
      </c>
      <c r="H363" s="28">
        <f t="shared" si="28"/>
        <v>219262.446</v>
      </c>
    </row>
    <row r="364" spans="1:8" ht="15" customHeight="1">
      <c r="A364" t="str">
        <f t="shared" si="29"/>
        <v>O7</v>
      </c>
      <c r="B364" s="25" t="s">
        <v>44</v>
      </c>
      <c r="C364" s="25">
        <f t="shared" si="31"/>
        <v>7</v>
      </c>
      <c r="D364" s="26">
        <v>260</v>
      </c>
      <c r="E364" s="26">
        <f t="shared" si="27"/>
        <v>370.06319999999999</v>
      </c>
      <c r="F364" s="27">
        <f>+G364*DATOS!$I$1</f>
        <v>106.749</v>
      </c>
      <c r="G364" s="27">
        <v>75</v>
      </c>
      <c r="H364" s="28">
        <f t="shared" si="28"/>
        <v>219262.446</v>
      </c>
    </row>
    <row r="365" spans="1:8" ht="15" customHeight="1">
      <c r="A365" t="str">
        <f t="shared" si="29"/>
        <v>O8</v>
      </c>
      <c r="B365" s="25" t="s">
        <v>44</v>
      </c>
      <c r="C365" s="25">
        <f t="shared" si="31"/>
        <v>8</v>
      </c>
      <c r="D365" s="26">
        <v>425.72</v>
      </c>
      <c r="E365" s="26">
        <f t="shared" si="27"/>
        <v>605.93579039999997</v>
      </c>
      <c r="F365" s="27">
        <f>+G365*DATOS!$I$1</f>
        <v>106.749</v>
      </c>
      <c r="G365" s="27">
        <v>75</v>
      </c>
      <c r="H365" s="28">
        <f t="shared" si="28"/>
        <v>359016.95581200003</v>
      </c>
    </row>
    <row r="366" spans="1:8" ht="15" customHeight="1">
      <c r="A366" t="str">
        <f t="shared" si="29"/>
        <v>O9</v>
      </c>
      <c r="B366" s="25" t="s">
        <v>44</v>
      </c>
      <c r="C366" s="25">
        <f t="shared" si="31"/>
        <v>9</v>
      </c>
      <c r="D366" s="26">
        <v>284.07</v>
      </c>
      <c r="E366" s="26">
        <f t="shared" si="27"/>
        <v>404.32251239999999</v>
      </c>
      <c r="F366" s="27">
        <f>+G366*DATOS!$I$1</f>
        <v>106.749</v>
      </c>
      <c r="G366" s="27">
        <v>75</v>
      </c>
      <c r="H366" s="28">
        <f t="shared" si="28"/>
        <v>239561.08859699999</v>
      </c>
    </row>
    <row r="367" spans="1:8" ht="15" customHeight="1">
      <c r="A367" t="str">
        <f t="shared" si="29"/>
        <v>O10</v>
      </c>
      <c r="B367" s="25" t="s">
        <v>44</v>
      </c>
      <c r="C367" s="25">
        <f t="shared" si="31"/>
        <v>10</v>
      </c>
      <c r="D367" s="26">
        <v>260</v>
      </c>
      <c r="E367" s="26">
        <f t="shared" si="27"/>
        <v>370.06319999999999</v>
      </c>
      <c r="F367" s="27">
        <f>+G367*DATOS!$I$1</f>
        <v>106.749</v>
      </c>
      <c r="G367" s="27">
        <v>75</v>
      </c>
      <c r="H367" s="28">
        <f t="shared" si="28"/>
        <v>219262.446</v>
      </c>
    </row>
    <row r="368" spans="1:8" ht="15" customHeight="1">
      <c r="A368" t="str">
        <f t="shared" si="29"/>
        <v>O11</v>
      </c>
      <c r="B368" s="25" t="s">
        <v>44</v>
      </c>
      <c r="C368" s="25">
        <f t="shared" si="31"/>
        <v>11</v>
      </c>
      <c r="D368" s="26">
        <v>260</v>
      </c>
      <c r="E368" s="26">
        <f t="shared" si="27"/>
        <v>370.06319999999999</v>
      </c>
      <c r="F368" s="27">
        <f>+G368*DATOS!$I$1</f>
        <v>106.749</v>
      </c>
      <c r="G368" s="27">
        <v>75</v>
      </c>
      <c r="H368" s="28">
        <f t="shared" si="28"/>
        <v>219262.446</v>
      </c>
    </row>
    <row r="369" spans="1:8" ht="15" customHeight="1">
      <c r="A369" t="str">
        <f t="shared" si="29"/>
        <v>O12</v>
      </c>
      <c r="B369" s="25" t="s">
        <v>44</v>
      </c>
      <c r="C369" s="25">
        <f t="shared" si="31"/>
        <v>12</v>
      </c>
      <c r="D369" s="26">
        <v>260</v>
      </c>
      <c r="E369" s="26">
        <f t="shared" si="27"/>
        <v>370.06319999999999</v>
      </c>
      <c r="F369" s="27">
        <f>+G369*DATOS!$I$1</f>
        <v>106.749</v>
      </c>
      <c r="G369" s="27">
        <v>75</v>
      </c>
      <c r="H369" s="28">
        <f t="shared" si="28"/>
        <v>219262.446</v>
      </c>
    </row>
    <row r="370" spans="1:8" ht="15" customHeight="1">
      <c r="A370" t="str">
        <f t="shared" si="29"/>
        <v>O13</v>
      </c>
      <c r="B370" s="25" t="s">
        <v>44</v>
      </c>
      <c r="C370" s="25">
        <f t="shared" si="31"/>
        <v>13</v>
      </c>
      <c r="D370" s="26">
        <v>260</v>
      </c>
      <c r="E370" s="26">
        <f t="shared" si="27"/>
        <v>370.06319999999999</v>
      </c>
      <c r="F370" s="27">
        <f>+G370*DATOS!$I$1</f>
        <v>106.749</v>
      </c>
      <c r="G370" s="27">
        <v>75</v>
      </c>
      <c r="H370" s="28">
        <f t="shared" si="28"/>
        <v>219262.446</v>
      </c>
    </row>
    <row r="371" spans="1:8" ht="15" customHeight="1">
      <c r="A371" t="str">
        <f t="shared" si="29"/>
        <v>O14</v>
      </c>
      <c r="B371" s="25" t="s">
        <v>44</v>
      </c>
      <c r="C371" s="25">
        <f t="shared" si="31"/>
        <v>14</v>
      </c>
      <c r="D371" s="26">
        <v>260</v>
      </c>
      <c r="E371" s="26">
        <f t="shared" si="27"/>
        <v>370.06319999999999</v>
      </c>
      <c r="F371" s="27">
        <f>+G371*DATOS!$I$1</f>
        <v>106.749</v>
      </c>
      <c r="G371" s="27">
        <v>75</v>
      </c>
      <c r="H371" s="28">
        <f t="shared" si="28"/>
        <v>219262.446</v>
      </c>
    </row>
    <row r="372" spans="1:8" ht="15" customHeight="1">
      <c r="A372" t="str">
        <f t="shared" si="29"/>
        <v>O15</v>
      </c>
      <c r="B372" s="25" t="s">
        <v>44</v>
      </c>
      <c r="C372" s="25">
        <f t="shared" si="31"/>
        <v>15</v>
      </c>
      <c r="D372" s="26">
        <v>260</v>
      </c>
      <c r="E372" s="26">
        <f t="shared" si="27"/>
        <v>370.06319999999999</v>
      </c>
      <c r="F372" s="27">
        <f>+G372*DATOS!$I$1</f>
        <v>106.749</v>
      </c>
      <c r="G372" s="27">
        <v>75</v>
      </c>
      <c r="H372" s="28">
        <f t="shared" si="28"/>
        <v>219262.446</v>
      </c>
    </row>
    <row r="373" spans="1:8" ht="15" customHeight="1">
      <c r="A373" t="str">
        <f t="shared" si="29"/>
        <v>O16</v>
      </c>
      <c r="B373" s="25" t="s">
        <v>44</v>
      </c>
      <c r="C373" s="25">
        <f t="shared" si="31"/>
        <v>16</v>
      </c>
      <c r="D373" s="26">
        <v>260</v>
      </c>
      <c r="E373" s="26">
        <f t="shared" si="27"/>
        <v>370.06319999999999</v>
      </c>
      <c r="F373" s="27">
        <f>+G373*DATOS!$I$1</f>
        <v>106.749</v>
      </c>
      <c r="G373" s="27">
        <v>75</v>
      </c>
      <c r="H373" s="28">
        <f t="shared" si="28"/>
        <v>219262.446</v>
      </c>
    </row>
    <row r="374" spans="1:8" ht="15" customHeight="1">
      <c r="A374" t="str">
        <f t="shared" si="29"/>
        <v>O17</v>
      </c>
      <c r="B374" s="25" t="s">
        <v>44</v>
      </c>
      <c r="C374" s="25">
        <f t="shared" si="31"/>
        <v>17</v>
      </c>
      <c r="D374" s="26">
        <v>433.75</v>
      </c>
      <c r="E374" s="26">
        <f t="shared" si="27"/>
        <v>617.36505</v>
      </c>
      <c r="F374" s="27">
        <f>+G374*DATOS!$I$1</f>
        <v>106.749</v>
      </c>
      <c r="G374" s="27">
        <v>75</v>
      </c>
      <c r="H374" s="28">
        <f t="shared" si="28"/>
        <v>365788.79212499998</v>
      </c>
    </row>
    <row r="375" spans="1:8" ht="15" customHeight="1">
      <c r="A375" t="str">
        <f t="shared" si="29"/>
        <v>P1</v>
      </c>
      <c r="B375" s="25" t="s">
        <v>45</v>
      </c>
      <c r="C375" s="25">
        <v>1</v>
      </c>
      <c r="D375" s="26">
        <v>367.92</v>
      </c>
      <c r="E375" s="26">
        <f t="shared" si="27"/>
        <v>523.66789440000002</v>
      </c>
      <c r="F375" s="27">
        <f>+G375*DATOS!$I$1</f>
        <v>106.749</v>
      </c>
      <c r="G375" s="27">
        <v>75</v>
      </c>
      <c r="H375" s="28">
        <f t="shared" si="28"/>
        <v>310273.22743200004</v>
      </c>
    </row>
    <row r="376" spans="1:8" ht="15" customHeight="1">
      <c r="A376" t="str">
        <f t="shared" si="29"/>
        <v>P2</v>
      </c>
      <c r="B376" s="25" t="s">
        <v>45</v>
      </c>
      <c r="C376" s="25">
        <f>C375+1</f>
        <v>2</v>
      </c>
      <c r="D376" s="26">
        <v>198.92</v>
      </c>
      <c r="E376" s="26">
        <f t="shared" si="27"/>
        <v>283.12681439999994</v>
      </c>
      <c r="F376" s="27">
        <f>+G376*DATOS!$I$1</f>
        <v>106.749</v>
      </c>
      <c r="G376" s="27">
        <v>75</v>
      </c>
      <c r="H376" s="28">
        <f t="shared" si="28"/>
        <v>167752.63753199999</v>
      </c>
    </row>
    <row r="377" spans="1:8" ht="15" customHeight="1">
      <c r="A377" t="str">
        <f t="shared" si="29"/>
        <v>P3</v>
      </c>
      <c r="B377" s="25" t="s">
        <v>45</v>
      </c>
      <c r="C377" s="25">
        <f>C376+1</f>
        <v>3</v>
      </c>
      <c r="D377" s="26">
        <v>212.05</v>
      </c>
      <c r="E377" s="26">
        <f t="shared" si="27"/>
        <v>301.81500599999998</v>
      </c>
      <c r="F377" s="27">
        <f>+G377*DATOS!$I$1</f>
        <v>106.749</v>
      </c>
      <c r="G377" s="27">
        <v>75</v>
      </c>
      <c r="H377" s="28">
        <f t="shared" si="28"/>
        <v>178825.39105500001</v>
      </c>
    </row>
    <row r="378" spans="1:8" ht="15" customHeight="1">
      <c r="A378" t="str">
        <f t="shared" si="29"/>
        <v>P4</v>
      </c>
      <c r="B378" s="25" t="s">
        <v>45</v>
      </c>
      <c r="C378" s="25">
        <f>C377+1</f>
        <v>4</v>
      </c>
      <c r="D378" s="26">
        <v>225.88</v>
      </c>
      <c r="E378" s="26">
        <f t="shared" si="27"/>
        <v>321.49952159999998</v>
      </c>
      <c r="F378" s="27">
        <f>+G378*DATOS!$I$1</f>
        <v>106.749</v>
      </c>
      <c r="G378" s="27">
        <v>75</v>
      </c>
      <c r="H378" s="28">
        <f t="shared" si="28"/>
        <v>190488.466548</v>
      </c>
    </row>
    <row r="379" spans="1:8" ht="15" customHeight="1">
      <c r="A379" t="str">
        <f t="shared" si="29"/>
        <v>P5</v>
      </c>
      <c r="B379" s="25" t="s">
        <v>45</v>
      </c>
      <c r="C379" s="25">
        <f>C378+1</f>
        <v>5</v>
      </c>
      <c r="D379" s="26">
        <v>239.72</v>
      </c>
      <c r="E379" s="26">
        <f t="shared" si="27"/>
        <v>341.19827039999996</v>
      </c>
      <c r="F379" s="27">
        <f>+G379*DATOS!$I$1</f>
        <v>106.749</v>
      </c>
      <c r="G379" s="27">
        <v>75</v>
      </c>
      <c r="H379" s="28">
        <f t="shared" si="28"/>
        <v>202159.97521199999</v>
      </c>
    </row>
    <row r="380" spans="1:8" ht="15" customHeight="1">
      <c r="A380" t="str">
        <f t="shared" si="29"/>
        <v>P6</v>
      </c>
      <c r="B380" s="25" t="s">
        <v>45</v>
      </c>
      <c r="C380" s="25">
        <f>C379+1</f>
        <v>6</v>
      </c>
      <c r="D380" s="26">
        <v>335.52</v>
      </c>
      <c r="E380" s="26">
        <f t="shared" si="27"/>
        <v>477.55232639999997</v>
      </c>
      <c r="F380" s="27">
        <f>+G380*DATOS!$I$1</f>
        <v>106.749</v>
      </c>
      <c r="G380" s="27">
        <v>75</v>
      </c>
      <c r="H380" s="28">
        <f t="shared" si="28"/>
        <v>282949.75339199998</v>
      </c>
    </row>
    <row r="381" spans="1:8" ht="15" customHeight="1">
      <c r="A381" t="str">
        <f t="shared" si="29"/>
        <v>Q1</v>
      </c>
      <c r="B381" s="25" t="s">
        <v>46</v>
      </c>
      <c r="C381" s="25">
        <v>1</v>
      </c>
      <c r="D381" s="26">
        <v>320.57</v>
      </c>
      <c r="E381" s="26">
        <f t="shared" si="27"/>
        <v>456.27369239999996</v>
      </c>
      <c r="F381" s="27">
        <f>+G381*DATOS!$I$1</f>
        <v>106.749</v>
      </c>
      <c r="G381" s="27">
        <v>75</v>
      </c>
      <c r="H381" s="28">
        <f t="shared" si="28"/>
        <v>270342.16274699999</v>
      </c>
    </row>
    <row r="382" spans="1:8" ht="15" customHeight="1">
      <c r="A382" t="str">
        <f t="shared" si="29"/>
        <v>Q2</v>
      </c>
      <c r="B382" s="25" t="s">
        <v>46</v>
      </c>
      <c r="C382" s="25">
        <f t="shared" ref="C382:C410" si="32">C381+1</f>
        <v>2</v>
      </c>
      <c r="D382" s="26">
        <v>318.06</v>
      </c>
      <c r="E382" s="26">
        <f t="shared" si="27"/>
        <v>452.70115919999995</v>
      </c>
      <c r="F382" s="27">
        <f>+G382*DATOS!$I$1</f>
        <v>106.749</v>
      </c>
      <c r="G382" s="27">
        <v>75</v>
      </c>
      <c r="H382" s="28">
        <f t="shared" si="28"/>
        <v>268225.43682600005</v>
      </c>
    </row>
    <row r="383" spans="1:8" ht="15" customHeight="1">
      <c r="A383" t="str">
        <f t="shared" si="29"/>
        <v>Q3</v>
      </c>
      <c r="B383" s="25" t="s">
        <v>46</v>
      </c>
      <c r="C383" s="25">
        <f t="shared" si="32"/>
        <v>3</v>
      </c>
      <c r="D383" s="26">
        <v>317.33</v>
      </c>
      <c r="E383" s="26">
        <f t="shared" si="27"/>
        <v>451.66213559999994</v>
      </c>
      <c r="F383" s="27">
        <f>+G383*DATOS!$I$1</f>
        <v>106.749</v>
      </c>
      <c r="G383" s="27">
        <v>75</v>
      </c>
      <c r="H383" s="28">
        <f t="shared" si="28"/>
        <v>267609.81534299999</v>
      </c>
    </row>
    <row r="384" spans="1:8" ht="15" customHeight="1">
      <c r="A384" t="str">
        <f t="shared" si="29"/>
        <v>Q4</v>
      </c>
      <c r="B384" s="25" t="s">
        <v>46</v>
      </c>
      <c r="C384" s="25">
        <f t="shared" si="32"/>
        <v>4</v>
      </c>
      <c r="D384" s="26">
        <v>317.04000000000002</v>
      </c>
      <c r="E384" s="26">
        <f t="shared" si="27"/>
        <v>451.2493728</v>
      </c>
      <c r="F384" s="27">
        <f>+G384*DATOS!$I$1</f>
        <v>106.749</v>
      </c>
      <c r="G384" s="27">
        <v>75</v>
      </c>
      <c r="H384" s="28">
        <f t="shared" si="28"/>
        <v>267365.25338400004</v>
      </c>
    </row>
    <row r="385" spans="1:8" ht="15" customHeight="1">
      <c r="A385" t="str">
        <f t="shared" si="29"/>
        <v>Q5</v>
      </c>
      <c r="B385" s="25" t="s">
        <v>46</v>
      </c>
      <c r="C385" s="25">
        <f t="shared" si="32"/>
        <v>5</v>
      </c>
      <c r="D385" s="26">
        <v>317.06</v>
      </c>
      <c r="E385" s="26">
        <f t="shared" si="27"/>
        <v>451.27783919999996</v>
      </c>
      <c r="F385" s="27">
        <f>+G385*DATOS!$I$1</f>
        <v>106.749</v>
      </c>
      <c r="G385" s="27">
        <v>75</v>
      </c>
      <c r="H385" s="28">
        <f t="shared" si="28"/>
        <v>267382.119726</v>
      </c>
    </row>
    <row r="386" spans="1:8" ht="15" customHeight="1">
      <c r="A386" t="str">
        <f t="shared" si="29"/>
        <v>Q6</v>
      </c>
      <c r="B386" s="25" t="s">
        <v>46</v>
      </c>
      <c r="C386" s="25">
        <f t="shared" si="32"/>
        <v>6</v>
      </c>
      <c r="D386" s="26">
        <v>317.06</v>
      </c>
      <c r="E386" s="26">
        <f t="shared" ref="E386:E410" si="33">D386*1.42332</f>
        <v>451.27783919999996</v>
      </c>
      <c r="F386" s="27">
        <f>+G386*DATOS!$I$1</f>
        <v>106.749</v>
      </c>
      <c r="G386" s="27">
        <v>75</v>
      </c>
      <c r="H386" s="28">
        <f t="shared" ref="H386:H410" si="34">+((D386*F386)*7.9)</f>
        <v>267382.119726</v>
      </c>
    </row>
    <row r="387" spans="1:8" ht="15" customHeight="1">
      <c r="A387" t="str">
        <f t="shared" ref="A387:A410" si="35">+_xlfn.CONCAT(B387,C387)</f>
        <v>Q7</v>
      </c>
      <c r="B387" s="25" t="s">
        <v>46</v>
      </c>
      <c r="C387" s="25">
        <f t="shared" si="32"/>
        <v>7</v>
      </c>
      <c r="D387" s="26">
        <v>317.06</v>
      </c>
      <c r="E387" s="26">
        <f t="shared" si="33"/>
        <v>451.27783919999996</v>
      </c>
      <c r="F387" s="27">
        <f>+G387*DATOS!$I$1</f>
        <v>106.749</v>
      </c>
      <c r="G387" s="27">
        <v>75</v>
      </c>
      <c r="H387" s="28">
        <f t="shared" si="34"/>
        <v>267382.119726</v>
      </c>
    </row>
    <row r="388" spans="1:8" ht="15" customHeight="1">
      <c r="A388" t="str">
        <f t="shared" si="35"/>
        <v>Q8</v>
      </c>
      <c r="B388" s="25" t="s">
        <v>46</v>
      </c>
      <c r="C388" s="25">
        <f t="shared" si="32"/>
        <v>8</v>
      </c>
      <c r="D388" s="26">
        <v>317.06</v>
      </c>
      <c r="E388" s="26">
        <f t="shared" si="33"/>
        <v>451.27783919999996</v>
      </c>
      <c r="F388" s="27">
        <f>+G388*DATOS!$I$1</f>
        <v>106.749</v>
      </c>
      <c r="G388" s="27">
        <v>75</v>
      </c>
      <c r="H388" s="28">
        <f t="shared" si="34"/>
        <v>267382.119726</v>
      </c>
    </row>
    <row r="389" spans="1:8" ht="15" customHeight="1">
      <c r="A389" t="str">
        <f t="shared" si="35"/>
        <v>Q9</v>
      </c>
      <c r="B389" s="25" t="s">
        <v>46</v>
      </c>
      <c r="C389" s="25">
        <f t="shared" si="32"/>
        <v>9</v>
      </c>
      <c r="D389" s="26">
        <v>317.06</v>
      </c>
      <c r="E389" s="26">
        <f t="shared" si="33"/>
        <v>451.27783919999996</v>
      </c>
      <c r="F389" s="27">
        <f>+G389*DATOS!$I$1</f>
        <v>106.749</v>
      </c>
      <c r="G389" s="27">
        <v>75</v>
      </c>
      <c r="H389" s="28">
        <f t="shared" si="34"/>
        <v>267382.119726</v>
      </c>
    </row>
    <row r="390" spans="1:8" ht="15" customHeight="1">
      <c r="A390" t="str">
        <f t="shared" si="35"/>
        <v>Q10</v>
      </c>
      <c r="B390" s="25" t="s">
        <v>46</v>
      </c>
      <c r="C390" s="25">
        <f t="shared" si="32"/>
        <v>10</v>
      </c>
      <c r="D390" s="26">
        <v>317.06</v>
      </c>
      <c r="E390" s="26">
        <f t="shared" si="33"/>
        <v>451.27783919999996</v>
      </c>
      <c r="F390" s="27">
        <f>+G390*DATOS!$I$1</f>
        <v>106.749</v>
      </c>
      <c r="G390" s="27">
        <v>75</v>
      </c>
      <c r="H390" s="28">
        <f t="shared" si="34"/>
        <v>267382.119726</v>
      </c>
    </row>
    <row r="391" spans="1:8" ht="15" customHeight="1">
      <c r="A391" t="str">
        <f t="shared" si="35"/>
        <v>Q11</v>
      </c>
      <c r="B391" s="25" t="s">
        <v>46</v>
      </c>
      <c r="C391" s="25">
        <f t="shared" si="32"/>
        <v>11</v>
      </c>
      <c r="D391" s="26">
        <v>323.62</v>
      </c>
      <c r="E391" s="26">
        <f t="shared" si="33"/>
        <v>460.61481839999999</v>
      </c>
      <c r="F391" s="27">
        <f>+G391*DATOS!$I$1</f>
        <v>106.749</v>
      </c>
      <c r="G391" s="27">
        <v>75</v>
      </c>
      <c r="H391" s="28">
        <f t="shared" si="34"/>
        <v>272914.27990200004</v>
      </c>
    </row>
    <row r="392" spans="1:8" ht="15" customHeight="1">
      <c r="A392" t="str">
        <f t="shared" si="35"/>
        <v>Q12</v>
      </c>
      <c r="B392" s="25" t="s">
        <v>46</v>
      </c>
      <c r="C392" s="25">
        <f t="shared" si="32"/>
        <v>12</v>
      </c>
      <c r="D392" s="26">
        <v>317.02999999999997</v>
      </c>
      <c r="E392" s="26">
        <f t="shared" si="33"/>
        <v>451.23513959999991</v>
      </c>
      <c r="F392" s="27">
        <f>+G392*DATOS!$I$1</f>
        <v>106.749</v>
      </c>
      <c r="G392" s="27">
        <v>75</v>
      </c>
      <c r="H392" s="28">
        <f t="shared" si="34"/>
        <v>267356.82021299994</v>
      </c>
    </row>
    <row r="393" spans="1:8" ht="15" customHeight="1">
      <c r="A393" t="str">
        <f t="shared" si="35"/>
        <v>Q13</v>
      </c>
      <c r="B393" s="25" t="s">
        <v>46</v>
      </c>
      <c r="C393" s="25">
        <f t="shared" si="32"/>
        <v>13</v>
      </c>
      <c r="D393" s="26">
        <v>317.02999999999997</v>
      </c>
      <c r="E393" s="26">
        <f t="shared" si="33"/>
        <v>451.23513959999991</v>
      </c>
      <c r="F393" s="27">
        <f>+G393*DATOS!$I$1</f>
        <v>106.749</v>
      </c>
      <c r="G393" s="27">
        <v>75</v>
      </c>
      <c r="H393" s="28">
        <f t="shared" si="34"/>
        <v>267356.82021299994</v>
      </c>
    </row>
    <row r="394" spans="1:8" ht="15" customHeight="1">
      <c r="A394" t="str">
        <f t="shared" si="35"/>
        <v>Q14</v>
      </c>
      <c r="B394" s="25" t="s">
        <v>46</v>
      </c>
      <c r="C394" s="25">
        <f t="shared" si="32"/>
        <v>14</v>
      </c>
      <c r="D394" s="26">
        <v>317.02999999999997</v>
      </c>
      <c r="E394" s="26">
        <f t="shared" si="33"/>
        <v>451.23513959999991</v>
      </c>
      <c r="F394" s="27">
        <f>+G394*DATOS!$I$1</f>
        <v>106.749</v>
      </c>
      <c r="G394" s="27">
        <v>75</v>
      </c>
      <c r="H394" s="28">
        <f t="shared" si="34"/>
        <v>267356.82021299994</v>
      </c>
    </row>
    <row r="395" spans="1:8" ht="15" customHeight="1">
      <c r="A395" t="str">
        <f t="shared" si="35"/>
        <v>Q15</v>
      </c>
      <c r="B395" s="25" t="s">
        <v>46</v>
      </c>
      <c r="C395" s="25">
        <f t="shared" si="32"/>
        <v>15</v>
      </c>
      <c r="D395" s="26">
        <v>317.02999999999997</v>
      </c>
      <c r="E395" s="26">
        <f t="shared" si="33"/>
        <v>451.23513959999991</v>
      </c>
      <c r="F395" s="27">
        <f>+G395*DATOS!$I$1</f>
        <v>106.749</v>
      </c>
      <c r="G395" s="27">
        <v>75</v>
      </c>
      <c r="H395" s="28">
        <f t="shared" si="34"/>
        <v>267356.82021299994</v>
      </c>
    </row>
    <row r="396" spans="1:8" ht="15" customHeight="1">
      <c r="A396" t="str">
        <f t="shared" si="35"/>
        <v>Q16</v>
      </c>
      <c r="B396" s="25" t="s">
        <v>46</v>
      </c>
      <c r="C396" s="25">
        <f t="shared" si="32"/>
        <v>16</v>
      </c>
      <c r="D396" s="26">
        <v>317.02999999999997</v>
      </c>
      <c r="E396" s="26">
        <f t="shared" si="33"/>
        <v>451.23513959999991</v>
      </c>
      <c r="F396" s="27">
        <f>+G396*DATOS!$I$1</f>
        <v>106.749</v>
      </c>
      <c r="G396" s="27">
        <v>75</v>
      </c>
      <c r="H396" s="28">
        <f t="shared" si="34"/>
        <v>267356.82021299994</v>
      </c>
    </row>
    <row r="397" spans="1:8" ht="15" customHeight="1">
      <c r="A397" t="str">
        <f t="shared" si="35"/>
        <v>Q17</v>
      </c>
      <c r="B397" s="25" t="s">
        <v>46</v>
      </c>
      <c r="C397" s="25">
        <f t="shared" si="32"/>
        <v>17</v>
      </c>
      <c r="D397" s="26">
        <v>317.05</v>
      </c>
      <c r="E397" s="26">
        <f t="shared" si="33"/>
        <v>451.26360599999998</v>
      </c>
      <c r="F397" s="27">
        <f>+G397*DATOS!$I$1</f>
        <v>106.749</v>
      </c>
      <c r="G397" s="27">
        <v>75</v>
      </c>
      <c r="H397" s="28">
        <f t="shared" si="34"/>
        <v>267373.68655499996</v>
      </c>
    </row>
    <row r="398" spans="1:8" ht="15" customHeight="1">
      <c r="A398" t="str">
        <f t="shared" si="35"/>
        <v>Q18</v>
      </c>
      <c r="B398" s="25" t="s">
        <v>46</v>
      </c>
      <c r="C398" s="25">
        <f t="shared" si="32"/>
        <v>18</v>
      </c>
      <c r="D398" s="26">
        <v>345.49</v>
      </c>
      <c r="E398" s="26">
        <f t="shared" si="33"/>
        <v>491.74282679999999</v>
      </c>
      <c r="F398" s="27">
        <f>+G398*DATOS!$I$1</f>
        <v>106.749</v>
      </c>
      <c r="G398" s="27">
        <v>75</v>
      </c>
      <c r="H398" s="28">
        <f t="shared" si="34"/>
        <v>291357.62487900001</v>
      </c>
    </row>
    <row r="399" spans="1:8" ht="15" customHeight="1">
      <c r="A399" t="str">
        <f t="shared" si="35"/>
        <v>Q19</v>
      </c>
      <c r="B399" s="25" t="s">
        <v>46</v>
      </c>
      <c r="C399" s="25">
        <f t="shared" si="32"/>
        <v>19</v>
      </c>
      <c r="D399" s="26">
        <v>319.01</v>
      </c>
      <c r="E399" s="26">
        <f t="shared" si="33"/>
        <v>454.05331319999993</v>
      </c>
      <c r="F399" s="27">
        <f>+G399*DATOS!$I$1</f>
        <v>106.749</v>
      </c>
      <c r="G399" s="27">
        <v>75</v>
      </c>
      <c r="H399" s="28">
        <f t="shared" si="34"/>
        <v>269026.58807100001</v>
      </c>
    </row>
    <row r="400" spans="1:8" ht="15" customHeight="1">
      <c r="A400" t="str">
        <f t="shared" si="35"/>
        <v>Q20</v>
      </c>
      <c r="B400" s="25" t="s">
        <v>46</v>
      </c>
      <c r="C400" s="25">
        <f t="shared" si="32"/>
        <v>20</v>
      </c>
      <c r="D400" s="26">
        <v>319.72000000000003</v>
      </c>
      <c r="E400" s="26">
        <f t="shared" si="33"/>
        <v>455.06387039999998</v>
      </c>
      <c r="F400" s="27">
        <f>+G400*DATOS!$I$1</f>
        <v>106.749</v>
      </c>
      <c r="G400" s="27">
        <v>75</v>
      </c>
      <c r="H400" s="28">
        <f t="shared" si="34"/>
        <v>269625.34321200004</v>
      </c>
    </row>
    <row r="401" spans="1:8" ht="15" customHeight="1">
      <c r="A401" t="str">
        <f t="shared" si="35"/>
        <v>Q21</v>
      </c>
      <c r="B401" s="25" t="s">
        <v>46</v>
      </c>
      <c r="C401" s="25">
        <f t="shared" si="32"/>
        <v>21</v>
      </c>
      <c r="D401" s="26">
        <v>320.43</v>
      </c>
      <c r="E401" s="26">
        <f t="shared" si="33"/>
        <v>456.07442759999998</v>
      </c>
      <c r="F401" s="27">
        <f>+G401*DATOS!$I$1</f>
        <v>106.749</v>
      </c>
      <c r="G401" s="27">
        <v>75</v>
      </c>
      <c r="H401" s="28">
        <f t="shared" si="34"/>
        <v>270224.09835300001</v>
      </c>
    </row>
    <row r="402" spans="1:8" ht="15" customHeight="1">
      <c r="A402" t="str">
        <f t="shared" si="35"/>
        <v>Q22</v>
      </c>
      <c r="B402" s="25" t="s">
        <v>46</v>
      </c>
      <c r="C402" s="25">
        <f t="shared" si="32"/>
        <v>22</v>
      </c>
      <c r="D402" s="26">
        <v>321.14999999999998</v>
      </c>
      <c r="E402" s="26">
        <f t="shared" si="33"/>
        <v>457.09921799999995</v>
      </c>
      <c r="F402" s="27">
        <f>+G402*DATOS!$I$1</f>
        <v>106.749</v>
      </c>
      <c r="G402" s="27">
        <v>75</v>
      </c>
      <c r="H402" s="28">
        <f t="shared" si="34"/>
        <v>270831.28666499996</v>
      </c>
    </row>
    <row r="403" spans="1:8" ht="15" customHeight="1">
      <c r="A403" t="str">
        <f t="shared" si="35"/>
        <v>Q23</v>
      </c>
      <c r="B403" s="25" t="s">
        <v>46</v>
      </c>
      <c r="C403" s="25">
        <f t="shared" si="32"/>
        <v>23</v>
      </c>
      <c r="D403" s="26">
        <v>321.86</v>
      </c>
      <c r="E403" s="26">
        <f t="shared" si="33"/>
        <v>458.1097752</v>
      </c>
      <c r="F403" s="27">
        <f>+G403*DATOS!$I$1</f>
        <v>106.749</v>
      </c>
      <c r="G403" s="27">
        <v>75</v>
      </c>
      <c r="H403" s="28">
        <f t="shared" si="34"/>
        <v>271430.04180599999</v>
      </c>
    </row>
    <row r="404" spans="1:8" ht="15" customHeight="1">
      <c r="A404" t="str">
        <f t="shared" si="35"/>
        <v>Q24</v>
      </c>
      <c r="B404" s="25" t="s">
        <v>46</v>
      </c>
      <c r="C404" s="25">
        <f t="shared" si="32"/>
        <v>24</v>
      </c>
      <c r="D404" s="26">
        <v>322.54000000000002</v>
      </c>
      <c r="E404" s="26">
        <f t="shared" si="33"/>
        <v>459.0776328</v>
      </c>
      <c r="F404" s="27">
        <f>+G404*DATOS!$I$1</f>
        <v>106.749</v>
      </c>
      <c r="G404" s="27">
        <v>75</v>
      </c>
      <c r="H404" s="28">
        <f t="shared" si="34"/>
        <v>272003.49743400002</v>
      </c>
    </row>
    <row r="405" spans="1:8" ht="15" customHeight="1">
      <c r="A405" t="str">
        <f t="shared" si="35"/>
        <v>Q25</v>
      </c>
      <c r="B405" s="25" t="s">
        <v>46</v>
      </c>
      <c r="C405" s="25">
        <f t="shared" si="32"/>
        <v>25</v>
      </c>
      <c r="D405" s="26">
        <v>323.02</v>
      </c>
      <c r="E405" s="26">
        <f t="shared" si="33"/>
        <v>459.76082639999993</v>
      </c>
      <c r="F405" s="27">
        <f>+G405*DATOS!$I$1</f>
        <v>106.749</v>
      </c>
      <c r="G405" s="27">
        <v>75</v>
      </c>
      <c r="H405" s="28">
        <f t="shared" si="34"/>
        <v>272408.28964199999</v>
      </c>
    </row>
    <row r="406" spans="1:8" ht="15" customHeight="1">
      <c r="A406" t="str">
        <f t="shared" si="35"/>
        <v>Q26</v>
      </c>
      <c r="B406" s="25" t="s">
        <v>46</v>
      </c>
      <c r="C406" s="25">
        <f t="shared" si="32"/>
        <v>26</v>
      </c>
      <c r="D406" s="26">
        <v>323.47000000000003</v>
      </c>
      <c r="E406" s="26">
        <f t="shared" si="33"/>
        <v>460.40132040000003</v>
      </c>
      <c r="F406" s="27">
        <f>+G406*DATOS!$I$1</f>
        <v>106.749</v>
      </c>
      <c r="G406" s="27">
        <v>75</v>
      </c>
      <c r="H406" s="28">
        <f t="shared" si="34"/>
        <v>272787.78233700007</v>
      </c>
    </row>
    <row r="407" spans="1:8" ht="15" customHeight="1">
      <c r="A407" t="str">
        <f t="shared" si="35"/>
        <v>Q27</v>
      </c>
      <c r="B407" s="25" t="s">
        <v>46</v>
      </c>
      <c r="C407" s="25">
        <f t="shared" si="32"/>
        <v>27</v>
      </c>
      <c r="D407" s="26">
        <v>323.92</v>
      </c>
      <c r="E407" s="26">
        <f t="shared" si="33"/>
        <v>461.04181440000002</v>
      </c>
      <c r="F407" s="27">
        <f>+G407*DATOS!$I$1</f>
        <v>106.749</v>
      </c>
      <c r="G407" s="27">
        <v>75</v>
      </c>
      <c r="H407" s="28">
        <f t="shared" si="34"/>
        <v>273167.27503199998</v>
      </c>
    </row>
    <row r="408" spans="1:8" ht="15" customHeight="1">
      <c r="A408" t="str">
        <f t="shared" si="35"/>
        <v>Q28</v>
      </c>
      <c r="B408" s="25" t="s">
        <v>46</v>
      </c>
      <c r="C408" s="25">
        <f t="shared" si="32"/>
        <v>28</v>
      </c>
      <c r="D408" s="26">
        <v>324.37</v>
      </c>
      <c r="E408" s="26">
        <f t="shared" si="33"/>
        <v>461.68230839999995</v>
      </c>
      <c r="F408" s="27">
        <f>+G408*DATOS!$I$1</f>
        <v>106.749</v>
      </c>
      <c r="G408" s="27">
        <v>75</v>
      </c>
      <c r="H408" s="28">
        <f t="shared" si="34"/>
        <v>273546.767727</v>
      </c>
    </row>
    <row r="409" spans="1:8" ht="15" customHeight="1">
      <c r="A409" t="str">
        <f t="shared" si="35"/>
        <v>Q29</v>
      </c>
      <c r="B409" s="25" t="s">
        <v>46</v>
      </c>
      <c r="C409" s="25">
        <f t="shared" si="32"/>
        <v>29</v>
      </c>
      <c r="D409" s="26">
        <v>324.82</v>
      </c>
      <c r="E409" s="26">
        <f t="shared" si="33"/>
        <v>462.32280239999994</v>
      </c>
      <c r="F409" s="27">
        <f>+G409*DATOS!$I$1</f>
        <v>106.749</v>
      </c>
      <c r="G409" s="27">
        <v>75</v>
      </c>
      <c r="H409" s="28">
        <f t="shared" si="34"/>
        <v>273926.26042199996</v>
      </c>
    </row>
    <row r="410" spans="1:8" ht="15" customHeight="1">
      <c r="A410" t="str">
        <f t="shared" si="35"/>
        <v>Q30</v>
      </c>
      <c r="B410" s="25" t="s">
        <v>46</v>
      </c>
      <c r="C410" s="25">
        <f t="shared" si="32"/>
        <v>30</v>
      </c>
      <c r="D410" s="26">
        <v>325.20999999999998</v>
      </c>
      <c r="E410" s="26">
        <f t="shared" si="33"/>
        <v>462.87789719999995</v>
      </c>
      <c r="F410" s="27">
        <f>+G410*DATOS!$I$1</f>
        <v>106.749</v>
      </c>
      <c r="G410" s="27">
        <v>75</v>
      </c>
      <c r="H410" s="28">
        <f t="shared" si="34"/>
        <v>274255.15409099997</v>
      </c>
    </row>
    <row r="411" spans="1:8" ht="15" customHeight="1">
      <c r="E411" s="37">
        <f>SUM(E2:E410)</f>
        <v>165032.68724520039</v>
      </c>
      <c r="H411" s="36">
        <f>SUM(H2:H410)</f>
        <v>97781867.192780733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</dc:creator>
  <cp:lastModifiedBy>Servicio al Cliente</cp:lastModifiedBy>
  <cp:lastPrinted>2024-03-14T22:55:25Z</cp:lastPrinted>
  <dcterms:created xsi:type="dcterms:W3CDTF">2017-02-23T21:29:46Z</dcterms:created>
  <dcterms:modified xsi:type="dcterms:W3CDTF">2025-01-29T23:50:33Z</dcterms:modified>
</cp:coreProperties>
</file>